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codeName="ThisWorkbook" defaultThemeVersion="124226"/>
  <mc:AlternateContent xmlns:mc="http://schemas.openxmlformats.org/markup-compatibility/2006">
    <mc:Choice Requires="x15">
      <x15ac:absPath xmlns:x15ac="http://schemas.microsoft.com/office/spreadsheetml/2010/11/ac" url="S:\Accounting\2018\ESTMA\"/>
    </mc:Choice>
  </mc:AlternateContent>
  <xr:revisionPtr revIDLastSave="0" documentId="10_ncr:100000_{F1918995-8C3D-46EB-8022-E594ABBFCD6D}" xr6:coauthVersionLast="31" xr6:coauthVersionMax="31" xr10:uidLastSave="{00000000-0000-0000-0000-000000000000}"/>
  <bookViews>
    <workbookView xWindow="0" yWindow="0" windowWidth="28800" windowHeight="12225" firstSheet="1" activeTab="1" xr2:uid="{00000000-000D-0000-FFFF-FFFF00000000}"/>
  </bookViews>
  <sheets>
    <sheet name="Data Entry" sheetId="4" state="hidden" r:id="rId1"/>
    <sheet name="Cover Page - do not edit" sheetId="1" r:id="rId2"/>
    <sheet name="Payments by Payee" sheetId="2" r:id="rId3"/>
    <sheet name="Payments by Project" sheetId="5" r:id="rId4"/>
    <sheet name="Sheet2" sheetId="6" state="hidden" r:id="rId5"/>
  </sheets>
  <externalReferences>
    <externalReference r:id="rId6"/>
  </externalReferences>
  <definedNames>
    <definedName name="aaa">[1]Sheet3!$D$1:$D$248</definedName>
    <definedName name="Enter_currency_of_the_report">'Data Entry'!$C$21</definedName>
    <definedName name="_xlnm.Print_Area" localSheetId="1">'Cover Page - do not edit'!$A$1:$H$21</definedName>
    <definedName name="_xlnm.Print_Area" localSheetId="2">'Payments by Payee'!$A$1:$L$38</definedName>
    <definedName name="_xlnm.Print_Area" localSheetId="3">'Payments by Project'!$A$1:$K$38</definedName>
    <definedName name="_xlnm.Print_Titles" localSheetId="2">'Payments by Payee'!$1:$9</definedName>
    <definedName name="_xlnm.Print_Titles" localSheetId="3">'Payments by Project'!$1:$9</definedName>
    <definedName name="type">[1]Sheet2!$B$3:$B$10</definedName>
  </definedNames>
  <calcPr calcId="179017"/>
</workbook>
</file>

<file path=xl/calcChain.xml><?xml version="1.0" encoding="utf-8"?>
<calcChain xmlns="http://schemas.openxmlformats.org/spreadsheetml/2006/main">
  <c r="H5" i="2" l="1"/>
  <c r="D10" i="1" l="1"/>
  <c r="A13" i="1" l="1"/>
  <c r="E40" i="4"/>
  <c r="G3" i="1" l="1"/>
  <c r="A31" i="4" l="1"/>
  <c r="E25" i="4" l="1"/>
  <c r="H5" i="5" l="1"/>
  <c r="G20" i="1"/>
  <c r="G10" i="1"/>
  <c r="E31" i="4"/>
  <c r="B8" i="1"/>
  <c r="E3" i="1"/>
  <c r="C3" i="1"/>
  <c r="B10" i="1"/>
  <c r="B6" i="1"/>
  <c r="B4" i="1"/>
  <c r="B2" i="1"/>
  <c r="B5" i="2" s="1"/>
  <c r="E39" i="4" l="1"/>
  <c r="E30" i="4"/>
  <c r="J37" i="5" l="1"/>
  <c r="J36" i="5"/>
  <c r="J35" i="5"/>
  <c r="J34" i="5"/>
  <c r="J33" i="5"/>
  <c r="J32" i="5"/>
  <c r="J31" i="5"/>
  <c r="J30" i="5"/>
  <c r="J29" i="5"/>
  <c r="J28" i="5"/>
  <c r="J27" i="5"/>
  <c r="J26" i="5"/>
  <c r="J25" i="5"/>
  <c r="J24" i="5"/>
  <c r="J23" i="5"/>
  <c r="J22" i="5"/>
  <c r="J21" i="5"/>
  <c r="J20" i="5"/>
  <c r="J19" i="5"/>
  <c r="J18" i="5"/>
  <c r="J17" i="5"/>
  <c r="J16" i="5"/>
  <c r="J15" i="5"/>
  <c r="J14" i="5"/>
  <c r="J13" i="5"/>
  <c r="J12" i="5"/>
  <c r="J11" i="5"/>
  <c r="J10" i="5"/>
  <c r="K37" i="2"/>
  <c r="K36" i="2"/>
  <c r="K35" i="2"/>
  <c r="K34" i="2"/>
  <c r="K33" i="2"/>
  <c r="K32" i="2"/>
  <c r="K31" i="2"/>
  <c r="K30" i="2"/>
  <c r="K29" i="2"/>
  <c r="K28" i="2"/>
  <c r="K27" i="2"/>
  <c r="K26" i="2"/>
  <c r="K25" i="2"/>
  <c r="K20" i="2"/>
  <c r="K19" i="2"/>
  <c r="K18" i="2"/>
  <c r="K17" i="2"/>
  <c r="K16" i="2"/>
  <c r="K15" i="2"/>
  <c r="K14" i="2"/>
  <c r="K13" i="2"/>
  <c r="K12" i="2"/>
  <c r="K11" i="2"/>
  <c r="K10" i="2"/>
  <c r="A12" i="1" l="1"/>
  <c r="A8" i="1"/>
  <c r="B21" i="1" l="1"/>
  <c r="B20" i="1"/>
  <c r="A10" i="1" l="1"/>
  <c r="B7" i="5"/>
  <c r="B5" i="5"/>
  <c r="B6" i="5"/>
  <c r="A25" i="4"/>
  <c r="B7" i="2" l="1"/>
  <c r="F5" i="1"/>
  <c r="F4" i="1"/>
  <c r="B6" i="2"/>
  <c r="E4" i="5"/>
  <c r="A40" i="4"/>
  <c r="A39" i="4"/>
  <c r="A30" i="4"/>
  <c r="A17" i="4"/>
  <c r="C4" i="2" l="1"/>
  <c r="C4" i="5"/>
  <c r="E4" i="2"/>
</calcChain>
</file>

<file path=xl/sharedStrings.xml><?xml version="1.0" encoding="utf-8"?>
<sst xmlns="http://schemas.openxmlformats.org/spreadsheetml/2006/main" count="801" uniqueCount="513">
  <si>
    <t>Date:</t>
  </si>
  <si>
    <t>Taxes</t>
  </si>
  <si>
    <t>Reporting Year</t>
  </si>
  <si>
    <t>Reporting Entity Name</t>
  </si>
  <si>
    <t>Reporting Entity ESTMA Identification Number</t>
  </si>
  <si>
    <t>Subsidiary Reporting Entities (if necessary)</t>
  </si>
  <si>
    <t>From:</t>
  </si>
  <si>
    <t xml:space="preserve">To: </t>
  </si>
  <si>
    <t>Position Title:</t>
  </si>
  <si>
    <t>Extractive Sector Transparency Measures Act - Annual Report</t>
  </si>
  <si>
    <t>Payments by Payee</t>
  </si>
  <si>
    <t>Country</t>
  </si>
  <si>
    <t>Royalties</t>
  </si>
  <si>
    <t>Fees</t>
  </si>
  <si>
    <t>Production Entitlements</t>
  </si>
  <si>
    <t>Bonuses</t>
  </si>
  <si>
    <t>Dividends</t>
  </si>
  <si>
    <t>Infrastructure Improvement Payments</t>
  </si>
  <si>
    <t>Total Amount paid to Payee</t>
  </si>
  <si>
    <t>Payments by Project</t>
  </si>
  <si>
    <t>Currency of the Report</t>
  </si>
  <si>
    <t>Additional Notes:</t>
  </si>
  <si>
    <t>Date submitted</t>
  </si>
  <si>
    <t>Full Name of Director or Officer of Reporting Entity:</t>
  </si>
  <si>
    <t>Start</t>
  </si>
  <si>
    <t>End</t>
  </si>
  <si>
    <t>Date Report Submitted</t>
  </si>
  <si>
    <t>Data Entry Tab - do not print or otherwise include in ESTMA Report</t>
  </si>
  <si>
    <t>Reporting Entity Information</t>
  </si>
  <si>
    <t>Report Information</t>
  </si>
  <si>
    <t>Consolidation</t>
  </si>
  <si>
    <t>ESTMA ID Number</t>
  </si>
  <si>
    <t>General Instructions</t>
  </si>
  <si>
    <t>Substitution</t>
  </si>
  <si>
    <t>Does this report include payments made by other Reporting Entities</t>
  </si>
  <si>
    <t>Is this a Substituted Report</t>
  </si>
  <si>
    <t>Link to the Report</t>
  </si>
  <si>
    <t>Attestation</t>
  </si>
  <si>
    <t>Attestation Type Selected</t>
  </si>
  <si>
    <t xml:space="preserve">Attestor must be a Director or an Officer of the Reporting Entity.  </t>
  </si>
  <si>
    <r>
      <t>Payee Name</t>
    </r>
    <r>
      <rPr>
        <b/>
        <vertAlign val="superscript"/>
        <sz val="11"/>
        <color theme="1"/>
        <rFont val="Arial Narrow"/>
        <family val="2"/>
      </rPr>
      <t>1</t>
    </r>
  </si>
  <si>
    <r>
      <t>Departments, Agency, etc… within Payee that Received Payments</t>
    </r>
    <r>
      <rPr>
        <b/>
        <vertAlign val="superscript"/>
        <sz val="11"/>
        <color theme="1"/>
        <rFont val="Arial Narrow"/>
        <family val="2"/>
      </rPr>
      <t>2</t>
    </r>
  </si>
  <si>
    <r>
      <t>Notes</t>
    </r>
    <r>
      <rPr>
        <b/>
        <vertAlign val="superscript"/>
        <sz val="11"/>
        <color theme="1"/>
        <rFont val="Arial Narrow"/>
        <family val="2"/>
      </rPr>
      <t>23</t>
    </r>
  </si>
  <si>
    <t>Andorra</t>
  </si>
  <si>
    <t>American Samoa</t>
  </si>
  <si>
    <t>Algeria</t>
  </si>
  <si>
    <t>Albania</t>
  </si>
  <si>
    <t>Åland Islands</t>
  </si>
  <si>
    <t>Angola</t>
  </si>
  <si>
    <t>Anguilla</t>
  </si>
  <si>
    <t>Antarctica</t>
  </si>
  <si>
    <t>Argentina</t>
  </si>
  <si>
    <t>Antigua and Barbuda</t>
  </si>
  <si>
    <t>Armenia</t>
  </si>
  <si>
    <t>Aruba</t>
  </si>
  <si>
    <t>Australia</t>
  </si>
  <si>
    <t>Austria</t>
  </si>
  <si>
    <t>Azerbaijan</t>
  </si>
  <si>
    <t>Chad</t>
  </si>
  <si>
    <t>Belize</t>
  </si>
  <si>
    <t>Bahamas</t>
  </si>
  <si>
    <t>Bahrain</t>
  </si>
  <si>
    <t>Bangladesh</t>
  </si>
  <si>
    <t>Barbados</t>
  </si>
  <si>
    <t>Belarus</t>
  </si>
  <si>
    <t>Belgium</t>
  </si>
  <si>
    <t>Benin</t>
  </si>
  <si>
    <t>Bermuda</t>
  </si>
  <si>
    <t>Bhutan</t>
  </si>
  <si>
    <t>Bonaire, Sint Eustatius and Saba</t>
  </si>
  <si>
    <t>Bosnia and Herzegovina</t>
  </si>
  <si>
    <t>Botswana</t>
  </si>
  <si>
    <t>Bouvet Island</t>
  </si>
  <si>
    <t>Brazil</t>
  </si>
  <si>
    <t>British Indian Ocean Territory</t>
  </si>
  <si>
    <t>Brunei Darussalam</t>
  </si>
  <si>
    <t>Bulgaria</t>
  </si>
  <si>
    <t>Burkina Faso</t>
  </si>
  <si>
    <t>Burundi</t>
  </si>
  <si>
    <t>Cambodia</t>
  </si>
  <si>
    <t>Cameroon</t>
  </si>
  <si>
    <t>Canada</t>
  </si>
  <si>
    <t>Cabo Verde</t>
  </si>
  <si>
    <t>Cayman Islands</t>
  </si>
  <si>
    <t>Central African Republic</t>
  </si>
  <si>
    <t>Chile</t>
  </si>
  <si>
    <t>China</t>
  </si>
  <si>
    <t>Christmas Island</t>
  </si>
  <si>
    <t>United Arab Emirates</t>
  </si>
  <si>
    <t>Afghanistan</t>
  </si>
  <si>
    <t>Saint Barthélemy</t>
  </si>
  <si>
    <t>Bolivia, Plurinational State of</t>
  </si>
  <si>
    <t>Cocos (Keeling) Islands</t>
  </si>
  <si>
    <t>Congo, the Democratic Republic of the</t>
  </si>
  <si>
    <t>Congo</t>
  </si>
  <si>
    <t>Switzerland</t>
  </si>
  <si>
    <t>Côte d'Ivoire</t>
  </si>
  <si>
    <t>Cook Islands</t>
  </si>
  <si>
    <t>Colombia</t>
  </si>
  <si>
    <t>Costa Rica</t>
  </si>
  <si>
    <t>Cuba</t>
  </si>
  <si>
    <t>Curaçao</t>
  </si>
  <si>
    <t>Cyprus</t>
  </si>
  <si>
    <t>Czechia</t>
  </si>
  <si>
    <t>Germany</t>
  </si>
  <si>
    <t>Djibouti</t>
  </si>
  <si>
    <t>Denmark</t>
  </si>
  <si>
    <t>Dominica</t>
  </si>
  <si>
    <t>Dominican Republic</t>
  </si>
  <si>
    <t>Ecuador</t>
  </si>
  <si>
    <t>Estonia</t>
  </si>
  <si>
    <t>Egypt</t>
  </si>
  <si>
    <t>Western Sahara</t>
  </si>
  <si>
    <t>Eritrea</t>
  </si>
  <si>
    <t>Spain</t>
  </si>
  <si>
    <t>Ethiopia</t>
  </si>
  <si>
    <t>Finland</t>
  </si>
  <si>
    <t>Fiji</t>
  </si>
  <si>
    <t>Falkland Islands (Malvinas)</t>
  </si>
  <si>
    <t>Micronesia, Federated States of</t>
  </si>
  <si>
    <t>Faroe Islands</t>
  </si>
  <si>
    <t>France</t>
  </si>
  <si>
    <t>Gabon</t>
  </si>
  <si>
    <t>United Kingdom of Great Britain and Northern Ireland</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</si>
  <si>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</si>
  <si>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</si>
  <si>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</si>
  <si>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</si>
  <si>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</si>
  <si>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</si>
  <si>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</si>
  <si>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</si>
  <si>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</si>
  <si>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</si>
  <si>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</si>
  <si>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</si>
  <si>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</si>
  <si>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</si>
  <si>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</si>
  <si>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</si>
  <si>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</si>
  <si>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</si>
  <si>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</si>
  <si>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</si>
  <si>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</si>
  <si>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</si>
  <si>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</si>
  <si>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</si>
  <si>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</si>
  <si>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</si>
  <si>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</si>
  <si>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</si>
  <si>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Iraq</t>
  </si>
  <si>
    <t>Iran, Islamic Republic of</t>
  </si>
  <si>
    <t>Iceland</t>
  </si>
  <si>
    <t>Italy</t>
  </si>
  <si>
    <t>Jersey</t>
  </si>
  <si>
    <t>Jamaica</t>
  </si>
  <si>
    <t>Jordan</t>
  </si>
  <si>
    <t>Japan</t>
  </si>
  <si>
    <t>Kenya</t>
  </si>
  <si>
    <t>Kyrgyzstan</t>
  </si>
  <si>
    <t>Kiribati</t>
  </si>
  <si>
    <t>Comoros</t>
  </si>
  <si>
    <t>Saint Kitts and Nevis</t>
  </si>
  <si>
    <t>Korea, Democratic People's Republic of</t>
  </si>
  <si>
    <t>Korea, Republic of</t>
  </si>
  <si>
    <t>Kuwait</t>
  </si>
  <si>
    <t>Kazakhstan</t>
  </si>
  <si>
    <t>Lao People's Democratic Republic</t>
  </si>
  <si>
    <t>Lebanon</t>
  </si>
  <si>
    <t>Saint Lucia</t>
  </si>
  <si>
    <t>Liechtenstein</t>
  </si>
  <si>
    <t>Sri Lanka</t>
  </si>
  <si>
    <t>Liberia</t>
  </si>
  <si>
    <t>Lesotho</t>
  </si>
  <si>
    <t>Lithuania</t>
  </si>
  <si>
    <t>Luxembourg</t>
  </si>
  <si>
    <t>Latvia</t>
  </si>
  <si>
    <t>Libya</t>
  </si>
  <si>
    <t>Morocco</t>
  </si>
  <si>
    <t>Monaco</t>
  </si>
  <si>
    <t>Moldova, Republic of</t>
  </si>
  <si>
    <t>Montenegro</t>
  </si>
  <si>
    <t>Saint Martin (French part)</t>
  </si>
  <si>
    <t>Madagascar</t>
  </si>
  <si>
    <t>Marshall Islands</t>
  </si>
  <si>
    <t>Macedonia, the former Yugoslav Republic of</t>
  </si>
  <si>
    <t>Mali</t>
  </si>
  <si>
    <t>Myanmar</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</si>
  <si>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</si>
  <si>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</si>
  <si>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</si>
  <si>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</si>
  <si>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</si>
  <si>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</si>
  <si>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</si>
  <si>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</si>
  <si>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</si>
  <si>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</si>
  <si>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</si>
  <si>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</si>
  <si>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</si>
  <si>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</si>
  <si>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</si>
  <si>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</si>
  <si>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</si>
  <si>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</si>
  <si>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</si>
  <si>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</si>
  <si>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</si>
  <si>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</si>
  <si>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</si>
  <si>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</si>
  <si>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</si>
  <si>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</si>
  <si>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</si>
  <si>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</si>
  <si>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</si>
  <si>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</si>
  <si>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</si>
  <si>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</si>
  <si>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</si>
  <si>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</si>
  <si>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t>
  </si>
  <si>
    <t>Puerto Rico</t>
  </si>
  <si>
    <t>Palestine, State of</t>
  </si>
  <si>
    <t>Portugal</t>
  </si>
  <si>
    <t>Palau</t>
  </si>
  <si>
    <t>Paraguay</t>
  </si>
  <si>
    <t>Qatar</t>
  </si>
  <si>
    <t>Réunion</t>
  </si>
  <si>
    <t>Romania</t>
  </si>
  <si>
    <t>Serbia</t>
  </si>
  <si>
    <t>Russian Federation</t>
  </si>
  <si>
    <t>Rwanda</t>
  </si>
  <si>
    <t>Saudi Arabia</t>
  </si>
  <si>
    <t>Solomon Islands</t>
  </si>
  <si>
    <t>Seychelles</t>
  </si>
  <si>
    <t>Sudan</t>
  </si>
  <si>
    <t>Sweden</t>
  </si>
  <si>
    <t>Singapore</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</si>
  <si>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</si>
  <si>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</si>
  <si>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</si>
  <si>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</si>
  <si>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</si>
  <si>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</si>
  <si>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</si>
  <si>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</si>
  <si>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</si>
  <si>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</si>
  <si>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</si>
  <si>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</si>
  <si>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</si>
  <si>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</si>
  <si>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Swaziland</t>
  </si>
  <si>
    <t>Turks and Caicos Islands</t>
  </si>
  <si>
    <t>French Southern Territories</t>
  </si>
  <si>
    <t>Togo</t>
  </si>
  <si>
    <t>Thailand</t>
  </si>
  <si>
    <t>Tajikistan</t>
  </si>
  <si>
    <t>Tokelau</t>
  </si>
  <si>
    <t>Timor-Leste</t>
  </si>
  <si>
    <t>Turkmenistan</t>
  </si>
  <si>
    <t>Tunisia</t>
  </si>
  <si>
    <t>Tonga</t>
  </si>
  <si>
    <t>Turkey</t>
  </si>
  <si>
    <t>Trinidad and Tobago</t>
  </si>
  <si>
    <t>Tuvalu</t>
  </si>
  <si>
    <t>Taiwan, Province of China</t>
  </si>
  <si>
    <t>Tanzania, United Republic of</t>
  </si>
  <si>
    <t>Ukraine</t>
  </si>
  <si>
    <t>Uganda</t>
  </si>
  <si>
    <t>United States Minor Outlying Islands</t>
  </si>
  <si>
    <t>United States of America</t>
  </si>
  <si>
    <t>Uruguay</t>
  </si>
  <si>
    <t>Uzbekistan</t>
  </si>
  <si>
    <t>Holy See</t>
  </si>
  <si>
    <t>Saint Vincent and the Grenadines</t>
  </si>
  <si>
    <t>Venezuela, Bolivarian Republic of</t>
  </si>
  <si>
    <t>Virgin Islands, British</t>
  </si>
  <si>
    <t>Virgin Islands, U.S.</t>
  </si>
  <si>
    <t>Viet Nam</t>
  </si>
  <si>
    <t>Vanuatu</t>
  </si>
  <si>
    <t>Wallis and Futuna</t>
  </si>
  <si>
    <t>Samoa</t>
  </si>
  <si>
    <t>Yemen</t>
  </si>
  <si>
    <t>Mayotte</t>
  </si>
  <si>
    <t>South Africa</t>
  </si>
  <si>
    <t>Zambia</t>
  </si>
  <si>
    <t>Zimbabwe</t>
  </si>
  <si>
    <t>Canada -Alberta</t>
  </si>
  <si>
    <t>Canada -British Columbia</t>
  </si>
  <si>
    <t>Canada -Manitoba</t>
  </si>
  <si>
    <t>Canada -New Brunswick</t>
  </si>
  <si>
    <t>Canada -Newfoundland and Labrador</t>
  </si>
  <si>
    <t>Canada -Northwest Territories</t>
  </si>
  <si>
    <t>Canada -Nova Scotia</t>
  </si>
  <si>
    <t>Canada -Nunavut</t>
  </si>
  <si>
    <t>Canada -Ontario</t>
  </si>
  <si>
    <t>Canada -Prince Edward Island</t>
  </si>
  <si>
    <t>Canada -Quebec</t>
  </si>
  <si>
    <t>Canada -Saskatchewan</t>
  </si>
  <si>
    <t>Canada -Yukon</t>
  </si>
  <si>
    <r>
      <t>Project Name</t>
    </r>
    <r>
      <rPr>
        <b/>
        <vertAlign val="superscript"/>
        <sz val="11"/>
        <color theme="1"/>
        <rFont val="Arial Narrow"/>
        <family val="2"/>
      </rPr>
      <t>1</t>
    </r>
  </si>
  <si>
    <t>KGS</t>
  </si>
  <si>
    <t>LAK</t>
  </si>
  <si>
    <t>EUR</t>
  </si>
  <si>
    <t>LBP</t>
  </si>
  <si>
    <t>LSL</t>
  </si>
  <si>
    <t>ZAR</t>
  </si>
  <si>
    <t>LRD</t>
  </si>
  <si>
    <t>LYD</t>
  </si>
  <si>
    <t>CHF</t>
  </si>
  <si>
    <t>MOP</t>
  </si>
  <si>
    <t>MKD</t>
  </si>
  <si>
    <t>MGA</t>
  </si>
  <si>
    <t>MWK</t>
  </si>
  <si>
    <t>MYR</t>
  </si>
  <si>
    <t>MVR</t>
  </si>
  <si>
    <t>XOF</t>
  </si>
  <si>
    <t>USD</t>
  </si>
  <si>
    <t>MRO</t>
  </si>
  <si>
    <t>MUR</t>
  </si>
  <si>
    <t>XUA</t>
  </si>
  <si>
    <t>MXN</t>
  </si>
  <si>
    <t>MXV</t>
  </si>
  <si>
    <t>MDL</t>
  </si>
  <si>
    <t>MNT</t>
  </si>
  <si>
    <t>XCD</t>
  </si>
  <si>
    <t>MAD</t>
  </si>
  <si>
    <t>MZN</t>
  </si>
  <si>
    <t>MMK</t>
  </si>
  <si>
    <t>NAD</t>
  </si>
  <si>
    <t>AUD</t>
  </si>
  <si>
    <t>NPR</t>
  </si>
  <si>
    <t>XPF</t>
  </si>
  <si>
    <t>NZD</t>
  </si>
  <si>
    <t>NIO</t>
  </si>
  <si>
    <t>NGN</t>
  </si>
  <si>
    <t>NOK</t>
  </si>
  <si>
    <t>OMR</t>
  </si>
  <si>
    <t>PKR</t>
  </si>
  <si>
    <t>PAB</t>
  </si>
  <si>
    <t>PGK</t>
  </si>
  <si>
    <t>PYG</t>
  </si>
  <si>
    <t>PEN</t>
  </si>
  <si>
    <t>PHP</t>
  </si>
  <si>
    <t>PLN</t>
  </si>
  <si>
    <t>QAR</t>
  </si>
  <si>
    <t>RON</t>
  </si>
  <si>
    <t>RUB</t>
  </si>
  <si>
    <t>RWF</t>
  </si>
  <si>
    <t>SHP</t>
  </si>
  <si>
    <t>WST</t>
  </si>
  <si>
    <t>STD</t>
  </si>
  <si>
    <t>SAR</t>
  </si>
  <si>
    <t>RSD</t>
  </si>
  <si>
    <t>SCR</t>
  </si>
  <si>
    <t>SLL</t>
  </si>
  <si>
    <t>SGD</t>
  </si>
  <si>
    <t>ANG</t>
  </si>
  <si>
    <t>XSU</t>
  </si>
  <si>
    <t>SBD</t>
  </si>
  <si>
    <t>SOS</t>
  </si>
  <si>
    <t>SSP</t>
  </si>
  <si>
    <t>LKR</t>
  </si>
  <si>
    <t>SDG</t>
  </si>
  <si>
    <t>SRD</t>
  </si>
  <si>
    <t>SZL</t>
  </si>
  <si>
    <t>SEK</t>
  </si>
  <si>
    <t>CHE</t>
  </si>
  <si>
    <t>CHW</t>
  </si>
  <si>
    <t>SYP</t>
  </si>
  <si>
    <t>TWD</t>
  </si>
  <si>
    <t>TJS</t>
  </si>
  <si>
    <t>TZS</t>
  </si>
  <si>
    <t>THB</t>
  </si>
  <si>
    <t>TOP</t>
  </si>
  <si>
    <t>TTD</t>
  </si>
  <si>
    <t>TND</t>
  </si>
  <si>
    <t>TRY</t>
  </si>
  <si>
    <t>TMT</t>
  </si>
  <si>
    <t>UGX</t>
  </si>
  <si>
    <t>UAH</t>
  </si>
  <si>
    <t>AED</t>
  </si>
  <si>
    <t>GBP</t>
  </si>
  <si>
    <t>USN</t>
  </si>
  <si>
    <t>UYU</t>
  </si>
  <si>
    <t>UYI</t>
  </si>
  <si>
    <t>UZS</t>
  </si>
  <si>
    <t>VUV</t>
  </si>
  <si>
    <t>VEF</t>
  </si>
  <si>
    <t>VND</t>
  </si>
  <si>
    <t>YER</t>
  </si>
  <si>
    <t>ZMW</t>
  </si>
  <si>
    <t>ZWL</t>
  </si>
  <si>
    <t>XBA</t>
  </si>
  <si>
    <t>XBB</t>
  </si>
  <si>
    <t>XBC</t>
  </si>
  <si>
    <t>XBD</t>
  </si>
  <si>
    <t>XTS</t>
  </si>
  <si>
    <t>XXX</t>
  </si>
  <si>
    <t>XAU</t>
  </si>
  <si>
    <t>XPD</t>
  </si>
  <si>
    <t>XPT</t>
  </si>
  <si>
    <t>XAG</t>
  </si>
  <si>
    <t>CVE</t>
  </si>
  <si>
    <t>KHR</t>
  </si>
  <si>
    <t>XAF</t>
  </si>
  <si>
    <t>CAD</t>
  </si>
  <si>
    <t>KYD</t>
  </si>
  <si>
    <t>CLP</t>
  </si>
  <si>
    <t>CLF</t>
  </si>
  <si>
    <t>CNY</t>
  </si>
  <si>
    <t>COP</t>
  </si>
  <si>
    <t>COU</t>
  </si>
  <si>
    <t>KMF</t>
  </si>
  <si>
    <t>CDF</t>
  </si>
  <si>
    <t>CRC</t>
  </si>
  <si>
    <t>HRK</t>
  </si>
  <si>
    <t>CUP</t>
  </si>
  <si>
    <t>CUC</t>
  </si>
  <si>
    <t>CZK</t>
  </si>
  <si>
    <t>DKK</t>
  </si>
  <si>
    <t>DJF</t>
  </si>
  <si>
    <t>DOP</t>
  </si>
  <si>
    <t>EGP</t>
  </si>
  <si>
    <t>SVC</t>
  </si>
  <si>
    <t>ERN</t>
  </si>
  <si>
    <t>ETB</t>
  </si>
  <si>
    <t>FKP</t>
  </si>
  <si>
    <t>FJD</t>
  </si>
  <si>
    <t>GMD</t>
  </si>
  <si>
    <t>GEL</t>
  </si>
  <si>
    <t>GHS</t>
  </si>
  <si>
    <t>GIP</t>
  </si>
  <si>
    <t>GTQ</t>
  </si>
  <si>
    <t>GNF</t>
  </si>
  <si>
    <t>GYD</t>
  </si>
  <si>
    <t>HTG</t>
  </si>
  <si>
    <t>HNL</t>
  </si>
  <si>
    <t>HKD</t>
  </si>
  <si>
    <t>HUF</t>
  </si>
  <si>
    <t>ISK</t>
  </si>
  <si>
    <t>INR</t>
  </si>
  <si>
    <t>IDR</t>
  </si>
  <si>
    <t>XDR</t>
  </si>
  <si>
    <t>IRR</t>
  </si>
  <si>
    <t>IQD</t>
  </si>
  <si>
    <t>ILS</t>
  </si>
  <si>
    <t>JMD</t>
  </si>
  <si>
    <t>JPY</t>
  </si>
  <si>
    <t>JOD</t>
  </si>
  <si>
    <t>KZT</t>
  </si>
  <si>
    <t>KES</t>
  </si>
  <si>
    <t>KPW</t>
  </si>
  <si>
    <t>KRW</t>
  </si>
  <si>
    <t>KWD</t>
  </si>
  <si>
    <t>From</t>
  </si>
  <si>
    <t>To:</t>
  </si>
  <si>
    <r>
      <t xml:space="preserve">Other Subsidiaries Included 
</t>
    </r>
    <r>
      <rPr>
        <sz val="12"/>
        <color theme="1"/>
        <rFont val="Arial Narrow"/>
        <family val="2"/>
      </rPr>
      <t>(optional field)</t>
    </r>
  </si>
  <si>
    <t>Full Name of Director or Officer of Reporting Entity</t>
  </si>
  <si>
    <t>Position Title</t>
  </si>
  <si>
    <t>Date</t>
  </si>
  <si>
    <r>
      <t>Information entered in these cells will automatically populate mandatory cells in the cover page and payments tabs. Do not include this tab in your final ESTMA report published online. Once completed, right click on the "Data Entry" tab at the bottom of the worksheet and select "hide" to avoid printing the Data Entry page (</t>
    </r>
    <r>
      <rPr>
        <i/>
        <u/>
        <sz val="11"/>
        <color rgb="FFFF0000"/>
        <rFont val="Calibri"/>
        <family val="2"/>
        <scheme val="minor"/>
      </rPr>
      <t>do not delete the tab</t>
    </r>
    <r>
      <rPr>
        <i/>
        <sz val="11"/>
        <color rgb="FFFF0000"/>
        <rFont val="Calibri"/>
        <family val="2"/>
        <scheme val="minor"/>
      </rPr>
      <t xml:space="preserve">). Should you wish to bring the tab back, you can right click on any tab, select "unhide", and chose "Data Entry". </t>
    </r>
  </si>
  <si>
    <t>Enter the full legal name of the Reporting Entity.</t>
  </si>
  <si>
    <t>Enter the exact date of the end of the Reporting Entity's financial year as YYYY-MM-DD. 
The reporting year should represent a full 12 month financial year. If the reporting year is less than 12 full months, a rational for the shortened year must be included in the submission email.</t>
  </si>
  <si>
    <t>Next Steps:</t>
  </si>
  <si>
    <t>1. Right click on the "Data Entry" Tab and select hide to avoid printing the Data Entry page (do not delete the tab). Should you wish to bring the tab back, you can right click on any tab and select unhide, then chose Data Entry.</t>
  </si>
  <si>
    <t>2. Proceed with entering the payment information in the Payments by Payee and Payments by Project tabs.</t>
  </si>
  <si>
    <t>Other Non-Reporting Entities Included in the Report</t>
  </si>
  <si>
    <r>
      <t>Additional Notes</t>
    </r>
    <r>
      <rPr>
        <b/>
        <vertAlign val="superscript"/>
        <sz val="12"/>
        <color theme="1"/>
        <rFont val="Arial Narrow"/>
        <family val="2"/>
      </rPr>
      <t>3</t>
    </r>
    <r>
      <rPr>
        <b/>
        <sz val="12"/>
        <color theme="1"/>
        <rFont val="Arial Narrow"/>
        <family val="2"/>
      </rPr>
      <t>:</t>
    </r>
  </si>
  <si>
    <r>
      <t>Notes</t>
    </r>
    <r>
      <rPr>
        <b/>
        <vertAlign val="superscript"/>
        <sz val="11"/>
        <color theme="1"/>
        <rFont val="Arial Narrow"/>
        <family val="2"/>
      </rPr>
      <t>34</t>
    </r>
  </si>
  <si>
    <r>
      <rPr>
        <sz val="11"/>
        <color rgb="FFFF0000"/>
        <rFont val="Calibri"/>
        <family val="2"/>
        <scheme val="minor"/>
      </rPr>
      <t>Through Independent Audit:</t>
    </r>
    <r>
      <rPr>
        <sz val="11"/>
        <color theme="1"/>
        <rFont val="Calibri"/>
        <family val="2"/>
        <scheme val="minor"/>
      </rPr>
      <t xml:space="preserve"> In accordance with the requirements of the ESTMA, and in particular section 9 thereof, I attest that I engaged an independent auditor to undertake an audit of the ESTMA report for the entity(ies) and reporting year  listed above. Such an audit was conducted in accordance with the Technical Reporting Specifications issued by Natural Resources Canada for independent attestation of ESTMA reports.   
The auditor expressed an unmodified opinion, dated</t>
    </r>
    <r>
      <rPr>
        <sz val="11"/>
        <color rgb="FFFF0000"/>
        <rFont val="Calibri"/>
        <family val="2"/>
        <scheme val="minor"/>
      </rPr>
      <t xml:space="preserve"> [ENTER DATE: YYYY-MM-DD]</t>
    </r>
    <r>
      <rPr>
        <sz val="11"/>
        <color theme="1"/>
        <rFont val="Calibri"/>
        <family val="2"/>
        <scheme val="minor"/>
      </rPr>
      <t xml:space="preserve">, on the ESTMA report for the entity(ies) and period listed above.
The independent auditor’s report can be found at </t>
    </r>
    <r>
      <rPr>
        <sz val="11"/>
        <color rgb="FFFF0000"/>
        <rFont val="Calibri"/>
        <family val="2"/>
        <scheme val="minor"/>
      </rPr>
      <t>[INSERT WEBLINK TO AUDIT OPINION POSTED ONLINE – link should be on same page as report link].</t>
    </r>
    <r>
      <rPr>
        <sz val="11"/>
        <color theme="1"/>
        <rFont val="Calibri"/>
        <family val="2"/>
        <scheme val="minor"/>
      </rPr>
      <t xml:space="preserve"> </t>
    </r>
  </si>
  <si>
    <t>Note: A physical signature is not required.</t>
  </si>
  <si>
    <t>Enter the exact date of  the start of the Reporting Entity's financial year as: YYYY-MM-DD.</t>
  </si>
  <si>
    <t xml:space="preserve">Enter the ESTMA ID number that was provided when the Reporting Entity enrolled with Natural Resources Canada (NRCan). The formatting for all ESTMA IDs is "E" followed by a 6 digit number (e.g., E######). Reporting Entities that have not yet enrolled should do so as soon as possible. Visit the following link to enroll: www.nrcan.gc.ca/mining-materials/estma/18186. </t>
  </si>
  <si>
    <r>
      <rPr>
        <vertAlign val="superscript"/>
        <sz val="10"/>
        <color theme="1"/>
        <rFont val="Arial Narrow"/>
        <family val="2"/>
      </rPr>
      <t xml:space="preserve">2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</si>
  <si>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3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</si>
  <si>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2 </t>
    </r>
    <r>
      <rPr>
        <sz val="10"/>
        <color theme="1"/>
        <rFont val="Arial Narrow"/>
        <family val="2"/>
      </rPr>
      <t>Optional field.</t>
    </r>
  </si>
  <si>
    <r>
      <rPr>
        <vertAlign val="superscript"/>
        <sz val="10"/>
        <color theme="1"/>
        <rFont val="Arial Narrow"/>
        <family val="2"/>
      </rPr>
      <t xml:space="preserve">4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</si>
  <si>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Attestation options:</t>
  </si>
  <si>
    <t>Enter date of attestation in YYYY-MM-DD format.</t>
  </si>
  <si>
    <t>Total Amount paid by Project</t>
  </si>
  <si>
    <r>
      <rPr>
        <vertAlign val="superscript"/>
        <sz val="10"/>
        <color theme="1"/>
        <rFont val="Arial Narrow"/>
        <family val="2"/>
      </rPr>
      <t xml:space="preserve">3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</si>
  <si>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Please enter the names and ESTMA identification Numbers for every Reporting Entity, beyond the Reporting Entity submitting the report, whose payments have been included in this submission.  The names &amp; ESTMA Identification Numbers must separated by comas (e.g. E123456 Sub Reporting Entity 1, E234567 Sub Reporting Entity 2, etc.).</t>
  </si>
  <si>
    <r>
      <rPr>
        <b/>
        <sz val="11"/>
        <color rgb="FFFF0000"/>
        <rFont val="Calibri"/>
        <family val="2"/>
        <scheme val="minor"/>
      </rPr>
      <t>This field is optional.</t>
    </r>
    <r>
      <rPr>
        <sz val="11"/>
        <color rgb="FFFF0000"/>
        <rFont val="Calibri"/>
        <family val="2"/>
        <scheme val="minor"/>
      </rPr>
      <t xml:space="preserve"> You may enter the name of any </t>
    </r>
    <r>
      <rPr>
        <u/>
        <sz val="11"/>
        <color rgb="FFFF0000"/>
        <rFont val="Calibri"/>
        <family val="2"/>
        <scheme val="minor"/>
      </rPr>
      <t>non-Reporting Entity</t>
    </r>
    <r>
      <rPr>
        <sz val="11"/>
        <color rgb="FFFF0000"/>
        <rFont val="Calibri"/>
        <family val="2"/>
        <scheme val="minor"/>
      </rPr>
      <t xml:space="preserve"> subsidiaries that have their payments disclosed in the report in this field. Reporting Entity subsidiaries included in a consolidated report are entered below.</t>
    </r>
  </si>
  <si>
    <t>Enter the date the report is submitted to NRCan in the format YYYY-MM-DD.</t>
  </si>
  <si>
    <t>Reporting Entity Legal Name</t>
  </si>
  <si>
    <t>No</t>
  </si>
  <si>
    <r>
      <rPr>
        <sz val="11"/>
        <color rgb="FFFF0000"/>
        <rFont val="Calibri"/>
        <family val="2"/>
        <scheme val="minor"/>
      </rPr>
      <t>By Reporting Entity:</t>
    </r>
    <r>
      <rPr>
        <sz val="11"/>
        <color theme="1"/>
        <rFont val="Calibri"/>
        <family val="2"/>
        <scheme val="minor"/>
      </rPr>
      <t xml:space="preserve"> 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t>
    </r>
  </si>
  <si>
    <r>
      <rPr>
        <b/>
        <sz val="11"/>
        <color rgb="FFFF0000"/>
        <rFont val="Calibri"/>
        <family val="2"/>
        <scheme val="minor"/>
      </rPr>
      <t>Select the currency of the report from the pick list</t>
    </r>
    <r>
      <rPr>
        <sz val="11"/>
        <color rgb="FFFF0000"/>
        <rFont val="Calibri"/>
        <family val="2"/>
        <scheme val="minor"/>
      </rPr>
      <t xml:space="preserve"> (must be in Canadian dollars, or in the currency the Reporting Entity uses in its consolidated financial statements). Reports must only use one type of currency.</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</si>
  <si>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this report is being submitted under a substitution determination. A listing of jurisdictions which have substitutable reporting requirements, as well as the process for submitting a substituted report can be found at the following link: www.nrcan.gc.ca/mining-materials/estma/18196.</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</si>
  <si>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the ESTMA report contains payments that are made by subsidiaries that are </t>
    </r>
    <r>
      <rPr>
        <u/>
        <sz val="11"/>
        <color rgb="FFFF0000"/>
        <rFont val="Calibri"/>
        <family val="2"/>
        <scheme val="minor"/>
      </rPr>
      <t>Reporting Entities in their own right</t>
    </r>
    <r>
      <rPr>
        <sz val="11"/>
        <color rgb="FFFF0000"/>
        <rFont val="Calibri"/>
        <family val="2"/>
        <scheme val="minor"/>
      </rPr>
      <t>. Please review the Act and Technical Reporting Specifications to see if you qualify to use consolidation. Selecting "yes" will open an additional field where subsidiary information can be entered.</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</si>
  <si>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Please note that no modifications can be made to the language of the attestation.</t>
    </r>
  </si>
  <si>
    <r>
      <rPr>
        <vertAlign val="superscript"/>
        <sz val="10"/>
        <color theme="1"/>
        <rFont val="Arial Narrow"/>
        <family val="2"/>
      </rPr>
      <t xml:space="preserve">1 </t>
    </r>
    <r>
      <rPr>
        <sz val="10"/>
        <color theme="1"/>
        <rFont val="Arial Narrow"/>
        <family val="2"/>
      </rPr>
      <t xml:space="preserve">Enter the proper name of the Payee receiving the money (i.e. the municipality of x, the province of y, national government of z). </t>
    </r>
  </si>
  <si>
    <r>
      <rPr>
        <vertAlign val="superscript"/>
        <sz val="10"/>
        <color theme="1"/>
        <rFont val="Arial Narrow"/>
        <family val="2"/>
      </rPr>
      <t xml:space="preserve">1 </t>
    </r>
    <r>
      <rPr>
        <sz val="10"/>
        <color theme="1"/>
        <rFont val="Arial Narrow"/>
        <family val="2"/>
      </rPr>
      <t>Enter the project that the payment is attributed to. Some payments may not be attributable to a specific project, and do not need to be disclosed in the "Payments by Project" table.</t>
    </r>
  </si>
  <si>
    <t>Enter the web link to the ESTMA report. The link must lead directly to the report or to a landing page where the ESTMA report is clearly identified. The report must be publicly available online for five years. NRCan must be notified if the link provided is changed or invalid at any point in time.</t>
  </si>
  <si>
    <t xml:space="preserve"> </t>
  </si>
  <si>
    <t>Blackbird Energy Inc.</t>
  </si>
  <si>
    <t>E588475</t>
  </si>
  <si>
    <t>Yes</t>
  </si>
  <si>
    <t>E461760 Pennant Energy Inc.</t>
  </si>
  <si>
    <t>https://www.blackbirdenergyinc.com/investors/extractive-sector-transparency-measures-act-estma</t>
  </si>
  <si>
    <t>By Reporting Entity</t>
  </si>
  <si>
    <t>Travis Belak</t>
  </si>
  <si>
    <t>Chief Financial Officer</t>
  </si>
  <si>
    <t>Government of Alberta</t>
  </si>
  <si>
    <t>Municipal District of Greenview No. 16</t>
  </si>
  <si>
    <t>All payments are reported in Canadian dollars (the reporting currency of Blackbird Energy Inc.)</t>
  </si>
  <si>
    <t>Pipestone / Elmworth Montney (Alberta Oil and Gas Extraction)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</si>
</sst>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43" formatCode="_-* #,##0.00_-;\-* #,##0.00_-;_-* &quot;-&quot;??_-;_-@_-"/>
    <numFmt numFmtId="164" formatCode="&quot;$&quot;#,##0.00"/>
    <numFmt numFmtId="165" formatCode="_-* #,##0_-;\-* #,##0_-;_-* &quot;-&quot;??_-;_-@_-"/>
    <numFmt numFmtId="166" formatCode="#,##0_ ;\-#,##0\ "/>
  </numFmts>
  <fonts count="38" x14ac:knownFonts="1">
    <font>
      <sz val="11"/>
      <color theme="1"/>
      <name val="Calibri"/>
      <family val="2"/>
      <scheme val="minor"/>
    </font>
    <font>
      <b/>
      <sz val="16"/>
      <color theme="1"/>
      <name val="Arial Narrow"/>
      <family val="2"/>
    </font>
    <font>
      <b/>
      <sz val="12"/>
      <color theme="1"/>
      <name val="Arial Narrow"/>
      <family val="2"/>
    </font>
    <font>
      <i/>
      <sz val="10"/>
      <color theme="1"/>
      <name val="Arial Narrow"/>
      <family val="2"/>
    </font>
    <font>
      <sz val="10"/>
      <color theme="1"/>
      <name val="Arial Narrow"/>
      <family val="2"/>
    </font>
    <font>
      <b/>
      <sz val="11"/>
      <color theme="1"/>
      <name val="Arial Narrow"/>
      <family val="2"/>
    </font>
    <font>
      <sz val="11"/>
      <color theme="1"/>
      <name val="Calibri"/>
      <family val="2"/>
      <scheme val="minor"/>
    </font>
    <font>
      <sz val="11"/>
      <color rgb="FFFF0000"/>
      <name val="Calibri"/>
      <family val="2"/>
      <scheme val="minor"/>
    </font>
    <font>
      <b/>
      <sz val="20"/>
      <color theme="0"/>
      <name val="Arial Narrow"/>
      <family val="2"/>
    </font>
    <font>
      <b/>
      <sz val="20"/>
      <color theme="0"/>
      <name val="Calibri"/>
      <family val="2"/>
      <scheme val="minor"/>
    </font>
    <font>
      <sz val="11"/>
      <color rgb="FFFF0000"/>
      <name val="Arial Narrow"/>
      <family val="2"/>
    </font>
    <font>
      <b/>
      <vertAlign val="superscript"/>
      <sz val="11"/>
      <color theme="1"/>
      <name val="Arial Narrow"/>
      <family val="2"/>
    </font>
    <font>
      <vertAlign val="superscript"/>
      <sz val="10"/>
      <color theme="1"/>
      <name val="Arial Narrow"/>
      <family val="2"/>
    </font>
    <font>
      <b/>
      <sz val="12"/>
      <name val="Arial Narrow"/>
      <family val="2"/>
    </font>
    <font>
      <b/>
      <sz val="11"/>
      <name val="Calibri"/>
      <family val="2"/>
      <scheme val="minor"/>
    </font>
    <font>
      <sz val="11"/>
      <name val="Calibri"/>
      <family val="2"/>
      <scheme val="minor"/>
    </font>
    <font>
      <sz val="8"/>
      <color rgb="FF000000"/>
      <name val="Tahoma"/>
      <family val="2"/>
    </font>
    <font>
      <b/>
      <sz val="11"/>
      <color theme="1"/>
      <name val="Calibri"/>
      <family val="2"/>
      <scheme val="minor"/>
    </font>
    <font>
      <b/>
      <sz val="10"/>
      <color theme="1"/>
      <name val="Arial Narrow"/>
      <family val="2"/>
    </font>
    <font>
      <sz val="20"/>
      <color theme="1"/>
      <name val="Calibri"/>
      <family val="2"/>
      <scheme val="minor"/>
    </font>
    <font>
      <b/>
      <sz val="13"/>
      <color theme="1"/>
      <name val="Calibri"/>
      <family val="2"/>
      <scheme val="minor"/>
    </font>
    <font>
      <b/>
      <sz val="11"/>
      <color rgb="FF000000"/>
      <name val="Arial Narrow"/>
      <family val="2"/>
    </font>
    <font>
      <sz val="11"/>
      <color theme="0"/>
      <name val="Calibri"/>
      <family val="2"/>
      <scheme val="minor"/>
    </font>
    <font>
      <u/>
      <sz val="11"/>
      <color theme="10"/>
      <name val="Calibri"/>
      <family val="2"/>
      <scheme val="minor"/>
    </font>
    <font>
      <sz val="12"/>
      <color theme="1"/>
      <name val="Arial Narrow"/>
      <family val="2"/>
    </font>
    <font>
      <i/>
      <sz val="10"/>
      <name val="Arial Narrow"/>
      <family val="2"/>
    </font>
    <font>
      <sz val="10"/>
      <name val="Calibri"/>
      <family val="2"/>
      <scheme val="minor"/>
    </font>
    <font>
      <i/>
      <sz val="11"/>
      <name val="Arial Narrow"/>
      <family val="2"/>
    </font>
    <font>
      <b/>
      <sz val="11"/>
      <name val="Arial Narrow"/>
      <family val="2"/>
    </font>
    <font>
      <sz val="10"/>
      <color theme="1"/>
      <name val="Arial"/>
      <family val="2"/>
    </font>
    <font>
      <i/>
      <sz val="11"/>
      <color rgb="FFFF0000"/>
      <name val="Calibri"/>
      <family val="2"/>
      <scheme val="minor"/>
    </font>
    <font>
      <i/>
      <u/>
      <sz val="11"/>
      <color rgb="FFFF0000"/>
      <name val="Calibri"/>
      <family val="2"/>
      <scheme val="minor"/>
    </font>
    <font>
      <u/>
      <sz val="11"/>
      <color rgb="FFFF0000"/>
      <name val="Calibri"/>
      <family val="2"/>
      <scheme val="minor"/>
    </font>
    <font>
      <b/>
      <sz val="12"/>
      <color rgb="FFFF0000"/>
      <name val="Calibri"/>
      <family val="2"/>
      <scheme val="minor"/>
    </font>
    <font>
      <b/>
      <sz val="11"/>
      <color rgb="FFFF0000"/>
      <name val="Calibri"/>
      <family val="2"/>
      <scheme val="minor"/>
    </font>
    <font>
      <b/>
      <vertAlign val="superscript"/>
      <sz val="12"/>
      <color theme="1"/>
      <name val="Arial Narrow"/>
      <family val="2"/>
    </font>
    <font>
      <sz val="10"/>
      <name val="Arial Narrow"/>
      <family val="2"/>
    </font>
    <font>
      <sz val="11"/>
      <name val="Arial Narrow"/>
      <family val="2"/>
    </font>
  </fonts>
  <fills count="8">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right style="medium">
        <color indexed="64"/>
      </right>
      <top/>
      <bottom style="medium">
        <color indexed="64"/>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style="thin">
        <color theme="0"/>
      </right>
      <top style="thin">
        <color theme="0"/>
      </top>
      <bottom/>
      <diagonal/>
    </border>
    <border>
      <left style="thin">
        <color theme="0"/>
      </left>
      <right style="medium">
        <color indexed="64"/>
      </right>
      <top style="thin">
        <color theme="0"/>
      </top>
      <bottom style="medium">
        <color indexed="64"/>
      </bottom>
      <diagonal/>
    </border>
    <border>
      <left style="medium">
        <color indexed="64"/>
      </left>
      <right/>
      <top style="thin">
        <color theme="0"/>
      </top>
      <bottom style="medium">
        <color indexed="64"/>
      </bottom>
      <diagonal/>
    </border>
    <border>
      <left style="thin">
        <color theme="0"/>
      </left>
      <right/>
      <top style="thin">
        <color theme="0"/>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theme="0"/>
      </top>
      <bottom/>
      <diagonal/>
    </border>
    <border>
      <left style="thin">
        <color indexed="64"/>
      </left>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medium">
        <color indexed="64"/>
      </left>
      <right style="thin">
        <color indexed="64"/>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indexed="64"/>
      </left>
      <right style="thin">
        <color indexed="64"/>
      </right>
      <top style="thin">
        <color theme="0"/>
      </top>
      <bottom style="thin">
        <color theme="0"/>
      </bottom>
      <diagonal/>
    </border>
    <border>
      <left/>
      <right style="thin">
        <color indexed="64"/>
      </right>
      <top/>
      <bottom/>
      <diagonal/>
    </border>
    <border>
      <left/>
      <right style="thin">
        <color indexed="64"/>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medium">
        <color indexed="64"/>
      </right>
      <top style="thin">
        <color theme="0"/>
      </top>
      <bottom/>
      <diagonal/>
    </border>
    <border>
      <left style="thin">
        <color indexed="64"/>
      </left>
      <right style="medium">
        <color indexed="64"/>
      </right>
      <top style="thin">
        <color theme="0"/>
      </top>
      <bottom style="thin">
        <color theme="0"/>
      </bottom>
      <diagonal/>
    </border>
    <border>
      <left style="medium">
        <color indexed="64"/>
      </left>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s>
  <cellStyleXfs count="4">
    <xf numFmtId="0" fontId="0" fillId="0" borderId="0"/>
    <xf numFmtId="43" fontId="6" fillId="0" borderId="0" applyFont="0" applyFill="0" applyBorder="0" applyAlignment="0" applyProtection="0"/>
    <xf numFmtId="0" fontId="23" fillId="0" borderId="0" applyNumberFormat="0" applyFill="0" applyBorder="0" applyAlignment="0" applyProtection="0"/>
    <xf numFmtId="0" fontId="29" fillId="0" borderId="0"/>
  </cellStyleXfs>
  <cellXfs count="225">
    <xf numFmtId="0" fontId="0" fillId="0" borderId="0" xfId="0"/>
    <xf numFmtId="0" fontId="0" fillId="0" borderId="0" xfId="0" applyBorder="1"/>
    <xf numFmtId="0" fontId="4" fillId="0" borderId="0" xfId="0" applyFont="1" applyAlignment="1">
      <alignment horizontal="center" vertical="center" wrapText="1"/>
    </xf>
    <xf numFmtId="5" fontId="4" fillId="0" borderId="0" xfId="0" applyNumberFormat="1" applyFont="1" applyAlignment="1">
      <alignment vertical="center" wrapText="1"/>
    </xf>
    <xf numFmtId="164" fontId="4" fillId="0" borderId="0" xfId="0" applyNumberFormat="1" applyFont="1" applyAlignment="1">
      <alignment vertical="center" wrapText="1"/>
    </xf>
    <xf numFmtId="0" fontId="4" fillId="0" borderId="0" xfId="0" applyFont="1" applyAlignment="1">
      <alignment vertical="center" wrapText="1"/>
    </xf>
    <xf numFmtId="0" fontId="4" fillId="0" borderId="0" xfId="0" applyFont="1" applyAlignment="1">
      <alignment wrapText="1"/>
    </xf>
    <xf numFmtId="0" fontId="0" fillId="0" borderId="0" xfId="0" applyAlignment="1">
      <alignment wrapText="1"/>
    </xf>
    <xf numFmtId="0" fontId="0" fillId="0" borderId="0" xfId="0" applyBorder="1" applyAlignment="1">
      <alignment vertical="center"/>
    </xf>
    <xf numFmtId="0" fontId="0" fillId="0" borderId="0" xfId="0" applyAlignment="1">
      <alignment vertical="center"/>
    </xf>
    <xf numFmtId="0" fontId="0" fillId="0" borderId="0" xfId="0" applyFill="1" applyBorder="1"/>
    <xf numFmtId="0" fontId="0" fillId="0" borderId="0" xfId="0" applyFill="1"/>
    <xf numFmtId="0" fontId="21" fillId="0" borderId="0" xfId="0" applyFont="1"/>
    <xf numFmtId="0" fontId="0" fillId="0" borderId="0" xfId="0" applyBorder="1" applyAlignment="1">
      <alignment wrapText="1"/>
    </xf>
    <xf numFmtId="0" fontId="0" fillId="0" borderId="0" xfId="0" applyBorder="1" applyAlignment="1"/>
    <xf numFmtId="0" fontId="0" fillId="0" borderId="0" xfId="0" applyAlignment="1">
      <alignment vertical="center" wrapText="1"/>
    </xf>
    <xf numFmtId="0" fontId="0" fillId="0" borderId="0" xfId="0" applyAlignment="1">
      <alignment wrapText="1"/>
    </xf>
    <xf numFmtId="0" fontId="0" fillId="0" borderId="0" xfId="0" applyBorder="1" applyAlignment="1">
      <alignment wrapText="1"/>
    </xf>
    <xf numFmtId="0" fontId="0" fillId="0" borderId="0" xfId="0" applyAlignment="1">
      <alignment wrapText="1"/>
    </xf>
    <xf numFmtId="0" fontId="0" fillId="0" borderId="0" xfId="0" applyFill="1" applyBorder="1" applyAlignment="1">
      <alignment wrapText="1"/>
    </xf>
    <xf numFmtId="0" fontId="0" fillId="0" borderId="0" xfId="0" applyFont="1" applyAlignment="1">
      <alignment vertical="center"/>
    </xf>
    <xf numFmtId="0" fontId="0" fillId="0" borderId="0" xfId="0" applyFill="1" applyBorder="1" applyAlignment="1">
      <alignment vertical="center"/>
    </xf>
    <xf numFmtId="0" fontId="20" fillId="0" borderId="0" xfId="0" applyFont="1" applyBorder="1" applyAlignment="1">
      <alignment vertical="center"/>
    </xf>
    <xf numFmtId="0" fontId="7" fillId="0" borderId="1" xfId="0" applyFont="1" applyBorder="1" applyAlignment="1">
      <alignment wrapText="1"/>
    </xf>
    <xf numFmtId="0" fontId="21" fillId="0" borderId="0" xfId="0" applyFont="1" applyAlignment="1">
      <alignment horizontal="left" vertical="center"/>
    </xf>
    <xf numFmtId="0" fontId="22" fillId="5" borderId="0" xfId="0" applyFont="1" applyFill="1"/>
    <xf numFmtId="0" fontId="0" fillId="0" borderId="9" xfId="0" applyFill="1" applyBorder="1"/>
    <xf numFmtId="0" fontId="7" fillId="0" borderId="9" xfId="0" applyFont="1" applyFill="1" applyBorder="1" applyAlignment="1">
      <alignment wrapText="1"/>
    </xf>
    <xf numFmtId="0" fontId="15" fillId="0" borderId="0" xfId="0" applyFont="1" applyBorder="1"/>
    <xf numFmtId="0" fontId="15" fillId="0" borderId="6" xfId="0" applyFont="1" applyBorder="1"/>
    <xf numFmtId="0" fontId="15" fillId="0" borderId="0" xfId="0" applyFont="1"/>
    <xf numFmtId="0" fontId="0" fillId="0" borderId="1" xfId="0" applyBorder="1" applyAlignment="1">
      <alignment horizontal="center" vertical="center"/>
    </xf>
    <xf numFmtId="0" fontId="22" fillId="0" borderId="0" xfId="0" applyFont="1"/>
    <xf numFmtId="0" fontId="0" fillId="0" borderId="1" xfId="0" applyBorder="1" applyAlignment="1">
      <alignment vertical="top" wrapText="1"/>
    </xf>
    <xf numFmtId="0" fontId="20" fillId="0" borderId="0" xfId="0" applyFont="1" applyBorder="1" applyAlignment="1"/>
    <xf numFmtId="0" fontId="7" fillId="0" borderId="1" xfId="0" applyFont="1" applyBorder="1" applyAlignment="1">
      <alignment vertical="center" wrapText="1"/>
    </xf>
    <xf numFmtId="0" fontId="7" fillId="0" borderId="1" xfId="0" applyFont="1" applyFill="1" applyBorder="1" applyAlignment="1">
      <alignment vertical="center" wrapText="1"/>
    </xf>
    <xf numFmtId="0" fontId="0" fillId="2" borderId="1" xfId="0" applyFill="1" applyBorder="1" applyAlignment="1">
      <alignment horizontal="left" vertical="center"/>
    </xf>
    <xf numFmtId="14" fontId="0" fillId="2" borderId="1" xfId="0" applyNumberFormat="1" applyFill="1" applyBorder="1" applyAlignment="1">
      <alignment horizontal="left" vertical="center"/>
    </xf>
    <xf numFmtId="0" fontId="0" fillId="0" borderId="0" xfId="0" applyBorder="1" applyAlignment="1">
      <alignment horizontal="left" vertical="center" wrapText="1"/>
    </xf>
    <xf numFmtId="0" fontId="7" fillId="0" borderId="0" xfId="0" applyFont="1" applyFill="1" applyBorder="1" applyAlignment="1">
      <alignment vertical="center" wrapText="1"/>
    </xf>
    <xf numFmtId="0" fontId="0" fillId="0" borderId="0" xfId="0" applyFill="1" applyBorder="1" applyAlignment="1">
      <alignment horizontal="left" vertical="center"/>
    </xf>
    <xf numFmtId="0" fontId="0" fillId="2" borderId="1" xfId="0" applyFill="1" applyBorder="1" applyAlignment="1">
      <alignment vertical="center"/>
    </xf>
    <xf numFmtId="0" fontId="0" fillId="2" borderId="1" xfId="0" applyNumberFormat="1" applyFill="1" applyBorder="1" applyAlignment="1">
      <alignment vertical="center"/>
    </xf>
    <xf numFmtId="0" fontId="33" fillId="0" borderId="0" xfId="0" applyFont="1" applyAlignment="1">
      <alignment vertical="center"/>
    </xf>
    <xf numFmtId="0" fontId="34" fillId="0" borderId="0" xfId="0" applyFont="1" applyAlignment="1">
      <alignment vertical="center"/>
    </xf>
    <xf numFmtId="0" fontId="33" fillId="0" borderId="0" xfId="0" applyFont="1" applyAlignment="1">
      <alignment horizontal="left" vertical="top" wrapText="1"/>
    </xf>
    <xf numFmtId="0" fontId="7" fillId="0" borderId="1" xfId="0" applyFont="1" applyBorder="1" applyAlignment="1">
      <alignment horizontal="left" vertical="center" wrapText="1"/>
    </xf>
    <xf numFmtId="0" fontId="20" fillId="0" borderId="0" xfId="0" applyFont="1" applyBorder="1" applyAlignment="1">
      <alignment horizontal="left" vertical="center"/>
    </xf>
    <xf numFmtId="0" fontId="30" fillId="0" borderId="0" xfId="0" applyFont="1" applyAlignment="1">
      <alignment horizontal="left" vertical="center" wrapText="1"/>
    </xf>
    <xf numFmtId="0" fontId="0" fillId="0" borderId="13" xfId="0" applyBorder="1"/>
    <xf numFmtId="0" fontId="15" fillId="0" borderId="0" xfId="0" applyFont="1" applyBorder="1" applyAlignment="1">
      <alignment horizontal="center" vertical="center" wrapText="1"/>
    </xf>
    <xf numFmtId="14" fontId="0" fillId="2" borderId="1" xfId="0" applyNumberFormat="1" applyFill="1" applyBorder="1" applyAlignment="1">
      <alignment vertical="center"/>
    </xf>
    <xf numFmtId="0" fontId="15" fillId="2" borderId="1" xfId="0" applyFont="1" applyFill="1" applyBorder="1" applyAlignment="1">
      <alignment horizontal="left" vertical="center"/>
    </xf>
    <xf numFmtId="14" fontId="15" fillId="2" borderId="1" xfId="0" applyNumberFormat="1" applyFont="1" applyFill="1" applyBorder="1" applyAlignment="1">
      <alignment horizontal="left" vertical="center"/>
    </xf>
    <xf numFmtId="0" fontId="15" fillId="2" borderId="11" xfId="0" applyFont="1" applyFill="1" applyBorder="1" applyAlignment="1">
      <alignment horizontal="left" vertical="center"/>
    </xf>
    <xf numFmtId="0" fontId="15" fillId="2" borderId="1" xfId="2" applyFont="1" applyFill="1" applyBorder="1" applyAlignment="1">
      <alignment horizontal="left" vertical="center"/>
    </xf>
    <xf numFmtId="14" fontId="15" fillId="2" borderId="1" xfId="2" applyNumberFormat="1" applyFont="1" applyFill="1" applyBorder="1" applyAlignment="1">
      <alignment horizontal="left" vertical="center"/>
    </xf>
    <xf numFmtId="0" fontId="19" fillId="6" borderId="0" xfId="0" applyFont="1" applyFill="1" applyAlignment="1">
      <alignment vertical="center"/>
    </xf>
    <xf numFmtId="0" fontId="0" fillId="6" borderId="0" xfId="0" applyFill="1"/>
    <xf numFmtId="0" fontId="0" fillId="6" borderId="0" xfId="0" applyFill="1" applyAlignment="1">
      <alignment wrapText="1"/>
    </xf>
    <xf numFmtId="0" fontId="4" fillId="0" borderId="14" xfId="0" applyFont="1" applyBorder="1" applyAlignment="1">
      <alignment horizontal="center" vertical="center" wrapText="1"/>
    </xf>
    <xf numFmtId="165" fontId="4" fillId="0" borderId="14" xfId="1" applyNumberFormat="1" applyFont="1" applyBorder="1" applyAlignment="1">
      <alignment horizontal="center" vertical="center" wrapText="1"/>
    </xf>
    <xf numFmtId="165" fontId="4" fillId="0" borderId="14" xfId="1" applyNumberFormat="1" applyFont="1" applyBorder="1" applyAlignment="1">
      <alignment vertical="center" wrapText="1"/>
    </xf>
    <xf numFmtId="166" fontId="18" fillId="0" borderId="14" xfId="1" applyNumberFormat="1" applyFont="1" applyBorder="1" applyAlignment="1">
      <alignment vertical="center" wrapText="1"/>
    </xf>
    <xf numFmtId="0" fontId="4" fillId="0" borderId="15" xfId="0" applyFont="1" applyBorder="1" applyAlignment="1">
      <alignment horizontal="center" vertical="center" wrapText="1"/>
    </xf>
    <xf numFmtId="165" fontId="4" fillId="0" borderId="15" xfId="1" applyNumberFormat="1" applyFont="1" applyBorder="1" applyAlignment="1">
      <alignment horizontal="center" vertical="center" wrapText="1"/>
    </xf>
    <xf numFmtId="165" fontId="4" fillId="0" borderId="15" xfId="1" applyNumberFormat="1" applyFont="1" applyBorder="1" applyAlignment="1">
      <alignment vertical="center" wrapText="1"/>
    </xf>
    <xf numFmtId="166" fontId="18" fillId="0" borderId="15" xfId="1" applyNumberFormat="1" applyFont="1" applyBorder="1" applyAlignment="1">
      <alignment vertical="center" wrapText="1"/>
    </xf>
    <xf numFmtId="0" fontId="4" fillId="0" borderId="16"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horizontal="center" vertical="center" wrapText="1"/>
    </xf>
    <xf numFmtId="0" fontId="4" fillId="0" borderId="19" xfId="0" applyFont="1" applyBorder="1" applyAlignment="1">
      <alignment vertical="center" wrapText="1"/>
    </xf>
    <xf numFmtId="3" fontId="5" fillId="0" borderId="14" xfId="0" applyNumberFormat="1" applyFont="1" applyBorder="1" applyAlignment="1">
      <alignment horizontal="center" vertical="center" wrapText="1"/>
    </xf>
    <xf numFmtId="0" fontId="0" fillId="0" borderId="6" xfId="0" applyBorder="1"/>
    <xf numFmtId="165" fontId="4" fillId="0" borderId="24" xfId="1" applyNumberFormat="1" applyFont="1" applyBorder="1" applyAlignment="1">
      <alignment vertical="center" wrapText="1"/>
    </xf>
    <xf numFmtId="165" fontId="4" fillId="0" borderId="25" xfId="1" applyNumberFormat="1" applyFont="1" applyBorder="1" applyAlignment="1">
      <alignment vertical="center" wrapText="1"/>
    </xf>
    <xf numFmtId="165" fontId="4" fillId="0" borderId="28" xfId="1" applyNumberFormat="1" applyFont="1" applyBorder="1" applyAlignment="1">
      <alignment vertical="center" wrapText="1"/>
    </xf>
    <xf numFmtId="0" fontId="13" fillId="0" borderId="14" xfId="0" applyFont="1" applyFill="1" applyBorder="1" applyAlignment="1">
      <alignment horizontal="left" vertical="center" wrapText="1"/>
    </xf>
    <xf numFmtId="0" fontId="13" fillId="0" borderId="24" xfId="0" applyFont="1" applyFill="1" applyBorder="1" applyAlignment="1">
      <alignment horizontal="left" vertical="center" wrapText="1"/>
    </xf>
    <xf numFmtId="0" fontId="15" fillId="0" borderId="41"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2" xfId="0" applyFont="1" applyBorder="1"/>
    <xf numFmtId="0" fontId="2" fillId="3" borderId="18" xfId="0" applyFont="1" applyFill="1" applyBorder="1" applyAlignment="1">
      <alignment vertical="center" wrapText="1"/>
    </xf>
    <xf numFmtId="14" fontId="36" fillId="0" borderId="32" xfId="0" applyNumberFormat="1" applyFont="1" applyBorder="1" applyAlignment="1">
      <alignment horizontal="center" vertical="center" wrapText="1"/>
    </xf>
    <xf numFmtId="14" fontId="36" fillId="0" borderId="14" xfId="0" applyNumberFormat="1" applyFont="1" applyBorder="1" applyAlignment="1">
      <alignment horizontal="center" vertical="center" wrapText="1"/>
    </xf>
    <xf numFmtId="0" fontId="13" fillId="0" borderId="46" xfId="0" applyFont="1" applyFill="1" applyBorder="1" applyAlignment="1">
      <alignment vertical="center" wrapText="1"/>
    </xf>
    <xf numFmtId="0" fontId="15" fillId="0" borderId="40" xfId="0" applyFont="1" applyBorder="1"/>
    <xf numFmtId="0" fontId="15" fillId="0" borderId="32" xfId="0" applyFont="1" applyBorder="1"/>
    <xf numFmtId="0" fontId="5" fillId="0" borderId="32" xfId="0" applyFont="1" applyBorder="1" applyAlignment="1">
      <alignment horizontal="center" vertical="center" wrapText="1"/>
    </xf>
    <xf numFmtId="0" fontId="5" fillId="0" borderId="14" xfId="0" applyFont="1" applyBorder="1" applyAlignment="1">
      <alignment horizontal="center" vertical="center" wrapText="1"/>
    </xf>
    <xf numFmtId="5" fontId="5" fillId="0" borderId="14" xfId="0" applyNumberFormat="1" applyFont="1" applyBorder="1" applyAlignment="1">
      <alignment horizontal="center" vertical="center" wrapText="1"/>
    </xf>
    <xf numFmtId="0" fontId="5" fillId="0" borderId="33" xfId="0" applyFont="1" applyBorder="1" applyAlignment="1">
      <alignment horizontal="center" vertical="center" wrapText="1"/>
    </xf>
    <xf numFmtId="5" fontId="5" fillId="0" borderId="32" xfId="0" applyNumberFormat="1" applyFont="1" applyBorder="1" applyAlignment="1">
      <alignment horizontal="center" vertical="center" wrapText="1"/>
    </xf>
    <xf numFmtId="0" fontId="2" fillId="7" borderId="18" xfId="0" applyFont="1" applyFill="1" applyBorder="1" applyAlignment="1">
      <alignment vertical="center" wrapText="1"/>
    </xf>
    <xf numFmtId="0" fontId="13" fillId="7" borderId="33" xfId="0" applyFont="1" applyFill="1" applyBorder="1" applyAlignment="1">
      <alignment horizontal="right" vertical="center"/>
    </xf>
    <xf numFmtId="0" fontId="13" fillId="7" borderId="47" xfId="0" applyFont="1" applyFill="1" applyBorder="1" applyAlignment="1">
      <alignment vertical="center" wrapText="1"/>
    </xf>
    <xf numFmtId="0" fontId="13" fillId="7" borderId="32" xfId="0" applyFont="1" applyFill="1" applyBorder="1" applyAlignment="1">
      <alignment horizontal="right" vertical="center"/>
    </xf>
    <xf numFmtId="0" fontId="2" fillId="7" borderId="30" xfId="0" applyFont="1" applyFill="1" applyBorder="1" applyAlignment="1">
      <alignment vertical="center" wrapText="1"/>
    </xf>
    <xf numFmtId="0" fontId="2" fillId="7" borderId="28" xfId="0" applyFont="1" applyFill="1" applyBorder="1" applyAlignment="1">
      <alignment vertical="center" wrapText="1"/>
    </xf>
    <xf numFmtId="0" fontId="15" fillId="0" borderId="48" xfId="0" applyFont="1" applyBorder="1"/>
    <xf numFmtId="0" fontId="5" fillId="0" borderId="50" xfId="0" applyFont="1" applyBorder="1" applyAlignment="1">
      <alignment horizontal="center" vertical="center" wrapText="1"/>
    </xf>
    <xf numFmtId="0" fontId="5" fillId="0" borderId="19" xfId="0" applyFont="1" applyBorder="1" applyAlignment="1">
      <alignment horizontal="center" vertical="center" wrapText="1"/>
    </xf>
    <xf numFmtId="0" fontId="0" fillId="0" borderId="14" xfId="0" applyBorder="1"/>
    <xf numFmtId="0" fontId="13" fillId="0" borderId="14" xfId="0" applyFont="1" applyFill="1" applyBorder="1" applyAlignment="1">
      <alignment vertical="center" wrapText="1"/>
    </xf>
    <xf numFmtId="0" fontId="0" fillId="0" borderId="14" xfId="0" applyBorder="1" applyAlignment="1">
      <alignment horizontal="center" vertical="center" wrapText="1"/>
    </xf>
    <xf numFmtId="0" fontId="0" fillId="0" borderId="19" xfId="0" applyBorder="1"/>
    <xf numFmtId="0" fontId="0" fillId="0" borderId="19" xfId="0" applyBorder="1" applyAlignment="1">
      <alignment horizontal="center" vertical="center" wrapText="1"/>
    </xf>
    <xf numFmtId="0" fontId="5" fillId="0" borderId="18" xfId="0" applyFont="1" applyBorder="1" applyAlignment="1">
      <alignment horizontal="center" vertical="center" wrapText="1"/>
    </xf>
    <xf numFmtId="0" fontId="13" fillId="7" borderId="18" xfId="0" applyFont="1" applyFill="1" applyBorder="1" applyAlignment="1">
      <alignment vertical="center" wrapText="1"/>
    </xf>
    <xf numFmtId="0" fontId="2" fillId="7" borderId="14" xfId="0" applyFont="1" applyFill="1" applyBorder="1" applyAlignment="1">
      <alignment horizontal="right" vertical="center"/>
    </xf>
    <xf numFmtId="0" fontId="13" fillId="7" borderId="14" xfId="0" applyFont="1" applyFill="1" applyBorder="1" applyAlignment="1">
      <alignment vertical="center" wrapText="1"/>
    </xf>
    <xf numFmtId="0" fontId="2" fillId="7" borderId="54" xfId="0" applyFont="1" applyFill="1" applyBorder="1" applyAlignment="1">
      <alignment vertical="center" wrapText="1"/>
    </xf>
    <xf numFmtId="0" fontId="15" fillId="0" borderId="14" xfId="0" applyFont="1" applyBorder="1" applyAlignment="1">
      <alignment vertical="center"/>
    </xf>
    <xf numFmtId="0" fontId="15" fillId="0" borderId="14" xfId="0" applyFont="1" applyBorder="1"/>
    <xf numFmtId="0" fontId="25" fillId="0" borderId="14" xfId="0" applyFont="1" applyBorder="1" applyAlignment="1">
      <alignment horizontal="left" vertical="top" wrapText="1"/>
    </xf>
    <xf numFmtId="0" fontId="0" fillId="0" borderId="18" xfId="0" applyBorder="1"/>
    <xf numFmtId="0" fontId="3" fillId="0" borderId="18" xfId="0" applyFont="1" applyBorder="1" applyAlignment="1">
      <alignment horizontal="left" vertical="top" wrapText="1"/>
    </xf>
    <xf numFmtId="0" fontId="13" fillId="3" borderId="14" xfId="0" applyFont="1" applyFill="1" applyBorder="1" applyAlignment="1">
      <alignment horizontal="right" vertical="center"/>
    </xf>
    <xf numFmtId="0" fontId="13" fillId="3" borderId="14" xfId="0" applyFont="1" applyFill="1" applyBorder="1" applyAlignment="1">
      <alignment horizontal="center" vertical="center" wrapText="1"/>
    </xf>
    <xf numFmtId="0" fontId="17" fillId="3" borderId="18" xfId="0" applyFont="1" applyFill="1" applyBorder="1" applyAlignment="1">
      <alignment vertical="center"/>
    </xf>
    <xf numFmtId="0" fontId="0" fillId="0" borderId="6" xfId="0" applyBorder="1" applyAlignment="1">
      <alignment vertical="center"/>
    </xf>
    <xf numFmtId="0" fontId="5" fillId="3" borderId="18" xfId="0" applyFont="1" applyFill="1" applyBorder="1" applyAlignment="1">
      <alignment vertical="center" wrapText="1"/>
    </xf>
    <xf numFmtId="0" fontId="5" fillId="3" borderId="54" xfId="0" applyFont="1" applyFill="1" applyBorder="1" applyAlignment="1">
      <alignment vertical="center" wrapText="1"/>
    </xf>
    <xf numFmtId="0" fontId="0" fillId="0" borderId="20" xfId="0" applyBorder="1"/>
    <xf numFmtId="14" fontId="15" fillId="2" borderId="1" xfId="0" applyNumberFormat="1" applyFont="1" applyFill="1" applyBorder="1" applyAlignment="1">
      <alignment horizontal="left" vertical="center" wrapText="1"/>
    </xf>
    <xf numFmtId="0" fontId="23" fillId="2" borderId="1" xfId="2" applyFill="1" applyBorder="1" applyAlignment="1">
      <alignment horizontal="left" vertical="center"/>
    </xf>
    <xf numFmtId="0" fontId="0" fillId="5" borderId="0" xfId="0" applyFill="1" applyBorder="1"/>
    <xf numFmtId="0" fontId="0" fillId="5" borderId="0" xfId="0" applyFill="1"/>
    <xf numFmtId="0" fontId="4" fillId="5" borderId="0" xfId="0" applyFont="1" applyFill="1" applyAlignment="1">
      <alignment vertical="center" wrapText="1"/>
    </xf>
    <xf numFmtId="0" fontId="4" fillId="5" borderId="0" xfId="0" applyFont="1" applyFill="1" applyAlignment="1">
      <alignment horizontal="center" vertical="center" wrapText="1"/>
    </xf>
    <xf numFmtId="5" fontId="4" fillId="5" borderId="0" xfId="0" applyNumberFormat="1" applyFont="1" applyFill="1" applyAlignment="1">
      <alignment vertical="center" wrapText="1"/>
    </xf>
    <xf numFmtId="164" fontId="4" fillId="5" borderId="0" xfId="0" applyNumberFormat="1" applyFont="1" applyFill="1" applyAlignment="1">
      <alignment vertical="center" wrapText="1"/>
    </xf>
    <xf numFmtId="0" fontId="4" fillId="5" borderId="0" xfId="0" applyFont="1" applyFill="1" applyAlignment="1">
      <alignment wrapText="1"/>
    </xf>
    <xf numFmtId="0" fontId="33" fillId="0" borderId="0" xfId="0" applyFont="1" applyAlignment="1">
      <alignment horizontal="left"/>
    </xf>
    <xf numFmtId="0" fontId="20" fillId="0" borderId="0" xfId="0" applyFont="1" applyBorder="1" applyAlignment="1">
      <alignment horizontal="left"/>
    </xf>
    <xf numFmtId="0" fontId="20" fillId="0" borderId="0" xfId="0" applyFont="1" applyBorder="1" applyAlignment="1">
      <alignment horizontal="left" vertical="center"/>
    </xf>
    <xf numFmtId="0" fontId="0" fillId="0" borderId="1" xfId="0" applyBorder="1" applyAlignment="1">
      <alignment horizontal="left" vertical="center" wrapText="1"/>
    </xf>
    <xf numFmtId="0" fontId="0" fillId="0" borderId="7"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30" fillId="0" borderId="0" xfId="0" applyFont="1" applyAlignment="1">
      <alignment horizontal="left" vertical="center" wrapText="1"/>
    </xf>
    <xf numFmtId="0" fontId="0" fillId="0" borderId="1" xfId="0" applyBorder="1" applyAlignment="1">
      <alignment horizontal="left" vertical="center"/>
    </xf>
    <xf numFmtId="0" fontId="33" fillId="0" borderId="0" xfId="0" applyFont="1" applyAlignment="1">
      <alignment horizontal="left" vertical="top"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top"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0" fillId="0" borderId="1" xfId="0" applyBorder="1" applyAlignment="1"/>
    <xf numFmtId="0" fontId="10" fillId="0" borderId="4" xfId="0" applyFont="1" applyBorder="1" applyAlignment="1">
      <alignment wrapText="1"/>
    </xf>
    <xf numFmtId="0" fontId="10" fillId="0" borderId="6" xfId="0" applyFont="1" applyBorder="1" applyAlignment="1">
      <alignment wrapText="1"/>
    </xf>
    <xf numFmtId="0" fontId="36" fillId="0" borderId="14" xfId="0" applyFont="1" applyBorder="1" applyAlignment="1">
      <alignment horizontal="center" vertical="center" wrapText="1"/>
    </xf>
    <xf numFmtId="0" fontId="26" fillId="0" borderId="14" xfId="0" applyFont="1" applyBorder="1" applyAlignment="1">
      <alignment horizontal="center"/>
    </xf>
    <xf numFmtId="0" fontId="13" fillId="5" borderId="14" xfId="0" applyFont="1" applyFill="1" applyBorder="1" applyAlignment="1">
      <alignment vertical="center" wrapText="1"/>
    </xf>
    <xf numFmtId="0" fontId="27" fillId="3" borderId="14"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28" fillId="3" borderId="14" xfId="0" applyFont="1" applyFill="1" applyBorder="1" applyAlignment="1">
      <alignment horizontal="center" vertical="center"/>
    </xf>
    <xf numFmtId="0" fontId="28" fillId="3" borderId="55" xfId="0" applyFont="1" applyFill="1" applyBorder="1" applyAlignment="1">
      <alignment horizontal="center" vertical="center"/>
    </xf>
    <xf numFmtId="0" fontId="28" fillId="0" borderId="14" xfId="0" applyFont="1" applyBorder="1" applyAlignment="1">
      <alignment horizontal="center" vertical="center"/>
    </xf>
    <xf numFmtId="0" fontId="28" fillId="0" borderId="55" xfId="0" applyFont="1" applyBorder="1" applyAlignment="1">
      <alignment horizontal="center" vertical="center" wrapText="1"/>
    </xf>
    <xf numFmtId="14" fontId="27" fillId="0" borderId="14" xfId="0" applyNumberFormat="1" applyFont="1" applyBorder="1" applyAlignment="1">
      <alignment horizontal="center" vertical="center" wrapText="1"/>
    </xf>
    <xf numFmtId="14" fontId="27" fillId="0" borderId="55" xfId="0" applyNumberFormat="1" applyFont="1" applyBorder="1" applyAlignment="1">
      <alignment horizontal="center" vertical="center" wrapText="1"/>
    </xf>
    <xf numFmtId="0" fontId="8" fillId="4" borderId="51" xfId="0" applyFont="1" applyFill="1" applyBorder="1" applyAlignment="1">
      <alignment horizontal="center" vertical="center" wrapText="1"/>
    </xf>
    <xf numFmtId="0" fontId="9" fillId="4" borderId="52" xfId="0" applyFont="1" applyFill="1" applyBorder="1" applyAlignment="1">
      <alignment horizontal="center" vertical="center" wrapText="1"/>
    </xf>
    <xf numFmtId="0" fontId="3" fillId="3" borderId="18"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0" fillId="3" borderId="18" xfId="0" applyFill="1" applyBorder="1" applyAlignment="1">
      <alignment horizontal="left" vertical="center" wrapText="1"/>
    </xf>
    <xf numFmtId="0" fontId="0" fillId="3" borderId="14" xfId="0" applyFill="1" applyBorder="1" applyAlignment="1">
      <alignment horizontal="left" vertical="center" wrapText="1"/>
    </xf>
    <xf numFmtId="0" fontId="14" fillId="0" borderId="18" xfId="0" applyFont="1" applyBorder="1" applyAlignment="1">
      <alignment horizontal="left" vertical="center" wrapText="1"/>
    </xf>
    <xf numFmtId="0" fontId="14" fillId="0" borderId="14" xfId="0" applyFont="1" applyBorder="1" applyAlignment="1">
      <alignment horizontal="left" vertical="center" wrapText="1"/>
    </xf>
    <xf numFmtId="0" fontId="2" fillId="3" borderId="18" xfId="0" applyFont="1" applyFill="1" applyBorder="1" applyAlignment="1">
      <alignment vertical="center" wrapText="1"/>
    </xf>
    <xf numFmtId="0" fontId="36" fillId="0" borderId="14" xfId="0" applyFont="1" applyBorder="1" applyAlignment="1">
      <alignment vertical="center" wrapText="1"/>
    </xf>
    <xf numFmtId="0" fontId="2" fillId="0" borderId="18"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4" fillId="0" borderId="0" xfId="0" applyFont="1" applyBorder="1" applyAlignment="1">
      <alignment horizontal="left"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31"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 fillId="2" borderId="39"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37" fillId="0" borderId="44"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12" xfId="0" applyFont="1" applyBorder="1" applyAlignment="1">
      <alignment horizontal="center" vertical="center" wrapText="1"/>
    </xf>
    <xf numFmtId="0" fontId="36" fillId="0" borderId="38" xfId="0" applyFont="1" applyBorder="1" applyAlignment="1">
      <alignment horizontal="center" vertical="center" wrapText="1"/>
    </xf>
    <xf numFmtId="0" fontId="26" fillId="0" borderId="35" xfId="0" applyFont="1" applyBorder="1" applyAlignment="1">
      <alignment horizontal="center"/>
    </xf>
    <xf numFmtId="0" fontId="26" fillId="0" borderId="37" xfId="0" applyFont="1" applyBorder="1" applyAlignment="1">
      <alignment horizontal="center"/>
    </xf>
    <xf numFmtId="0" fontId="37" fillId="0" borderId="45" xfId="0" applyFont="1" applyBorder="1" applyAlignment="1">
      <alignment horizontal="center" vertical="center" wrapText="1"/>
    </xf>
    <xf numFmtId="0" fontId="37" fillId="0" borderId="43" xfId="0" applyFont="1" applyBorder="1" applyAlignment="1">
      <alignment horizontal="center" vertical="center" wrapText="1"/>
    </xf>
    <xf numFmtId="0" fontId="15" fillId="0" borderId="43" xfId="0" applyFont="1" applyBorder="1" applyAlignment="1">
      <alignment horizontal="center"/>
    </xf>
    <xf numFmtId="0" fontId="15" fillId="0" borderId="36" xfId="0" applyFont="1" applyBorder="1" applyAlignment="1">
      <alignment horizontal="center"/>
    </xf>
    <xf numFmtId="0" fontId="37" fillId="0" borderId="32" xfId="0" applyFont="1" applyBorder="1" applyAlignment="1">
      <alignment horizontal="left" vertical="center"/>
    </xf>
    <xf numFmtId="0" fontId="37" fillId="0" borderId="34" xfId="0" applyFont="1" applyBorder="1" applyAlignment="1">
      <alignment horizontal="left" vertical="center"/>
    </xf>
    <xf numFmtId="0" fontId="37" fillId="0" borderId="0" xfId="0" applyFont="1" applyFill="1" applyBorder="1" applyAlignment="1">
      <alignment horizontal="center" vertical="center" wrapText="1"/>
    </xf>
    <xf numFmtId="0" fontId="37" fillId="0" borderId="40" xfId="0" applyFont="1" applyFill="1" applyBorder="1" applyAlignment="1">
      <alignment horizontal="center" vertical="center" wrapText="1"/>
    </xf>
    <xf numFmtId="0" fontId="4" fillId="5" borderId="0" xfId="0" applyFont="1" applyFill="1" applyBorder="1" applyAlignment="1">
      <alignment horizontal="left" vertical="center"/>
    </xf>
    <xf numFmtId="0" fontId="4" fillId="5" borderId="0" xfId="0" applyFont="1" applyFill="1" applyAlignment="1">
      <alignment horizontal="left" vertical="center"/>
    </xf>
    <xf numFmtId="0" fontId="4" fillId="5" borderId="0" xfId="0" applyFont="1" applyFill="1" applyAlignment="1">
      <alignment horizontal="left" vertical="center" wrapText="1"/>
    </xf>
    <xf numFmtId="0" fontId="4" fillId="0" borderId="55" xfId="0" applyFont="1" applyBorder="1" applyAlignment="1">
      <alignment horizontal="center" vertical="center" wrapText="1"/>
    </xf>
    <xf numFmtId="0" fontId="4" fillId="0" borderId="29" xfId="0" applyFont="1" applyBorder="1" applyAlignment="1">
      <alignment horizontal="center" vertical="center" wrapText="1"/>
    </xf>
    <xf numFmtId="0" fontId="1" fillId="2" borderId="18"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8" fillId="4" borderId="52" xfId="0" applyFont="1" applyFill="1" applyBorder="1" applyAlignment="1">
      <alignment horizontal="center" vertical="center" wrapText="1"/>
    </xf>
    <xf numFmtId="0" fontId="8" fillId="4" borderId="53"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37" fillId="0" borderId="14" xfId="0" applyFont="1" applyBorder="1" applyAlignment="1">
      <alignment horizontal="center" vertical="center" wrapText="1"/>
    </xf>
    <xf numFmtId="0" fontId="15" fillId="0" borderId="14" xfId="0" applyFont="1" applyBorder="1" applyAlignment="1">
      <alignment horizontal="center"/>
    </xf>
    <xf numFmtId="0" fontId="37" fillId="0" borderId="14" xfId="0" applyFont="1" applyBorder="1" applyAlignment="1">
      <alignment horizontal="left" vertical="center"/>
    </xf>
  </cellXfs>
  <cellStyles count="4">
    <cellStyle name="Comma" xfId="1" builtinId="3"/>
    <cellStyle name="Hyperlink" xfId="2" builtinId="8"/>
    <cellStyle name="Normal" xfId="0" builtinId="0"/>
    <cellStyle name="Normal 2" xfId="3" xr:uid="{00000000-0005-0000-0000-000003000000}"/>
  </cellStyles>
  <dxfs count="45">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5"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rgb="FF000000"/>
        <name val="Arial Narrow"/>
        <scheme val="none"/>
      </font>
      <alignment horizontal="general" vertical="center" textRotation="0" wrapText="1" indent="0" justifyLastLine="0" shrinkToFit="0" readingOrder="0"/>
    </dxf>
    <dxf>
      <border>
        <bottom style="thin">
          <color auto="1"/>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font>
        <b/>
        <i val="0"/>
        <strike val="0"/>
        <condense val="0"/>
        <extend val="0"/>
        <outline val="0"/>
        <shadow val="0"/>
        <u val="none"/>
        <vertAlign val="baseline"/>
        <sz val="10"/>
        <color theme="1"/>
        <name val="Arial Narrow"/>
        <scheme val="none"/>
      </font>
      <numFmt numFmtId="166" formatCode="#,##0_ ;\-#,##0\ "/>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5" formatCode="_-* #,##0_-;\-* #,##0_-;_-* &quot;-&quot;??_-;_-@_-"/>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border>
        <bottom style="thin">
          <color theme="0"/>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right/>
        <top/>
        <bottom/>
        <vertical/>
        <horizontal/>
      </border>
    </dxf>
    <dxf>
      <fill>
        <patternFill>
          <bgColor theme="0" tint="-4.9989318521683403E-2"/>
        </patternFill>
      </fill>
      <border>
        <left style="thin">
          <color auto="1"/>
        </left>
        <right style="thin">
          <color auto="1"/>
        </right>
        <vertical/>
        <horizontal/>
      </border>
    </dxf>
    <dxf>
      <font>
        <color auto="1"/>
      </font>
      <fill>
        <patternFill>
          <bgColor theme="0"/>
        </patternFill>
      </fill>
      <border>
        <bottom/>
      </border>
    </dxf>
    <dxf>
      <border>
        <left/>
        <right/>
        <top style="thin">
          <color auto="1"/>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style="thin">
          <color auto="1"/>
        </top>
        <bottom/>
        <vertical/>
        <horizontal/>
      </border>
    </dxf>
    <dxf>
      <font>
        <color theme="0"/>
      </font>
    </dxf>
    <dxf>
      <font>
        <color theme="0"/>
      </font>
      <fill>
        <patternFill>
          <bgColor theme="0"/>
        </patternFill>
      </fill>
      <border>
        <left/>
        <right/>
        <top style="thin">
          <color auto="1"/>
        </top>
        <bottom/>
        <vertical/>
        <horizontal/>
      </border>
    </dxf>
    <dxf>
      <border>
        <top style="thin">
          <color auto="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Cover Page - do not edit'!$L$1"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L$1" lockText="1"/>
</file>

<file path=xl/ctrlProps/ctrlProp5.xml><?xml version="1.0" encoding="utf-8"?>
<formControlPr xmlns="http://schemas.microsoft.com/office/spreadsheetml/2009/9/main" objectType="Radio" lockText="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123825</xdr:colOff>
          <xdr:row>22</xdr:row>
          <xdr:rowOff>76200</xdr:rowOff>
        </xdr:from>
        <xdr:to>
          <xdr:col>2</xdr:col>
          <xdr:colOff>847725</xdr:colOff>
          <xdr:row>22</xdr:row>
          <xdr:rowOff>295275</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123825" y="8077200"/>
              <a:ext cx="2743200" cy="219075"/>
              <a:chOff x="447675" y="5381625"/>
              <a:chExt cx="2743200" cy="219075"/>
            </a:xfrm>
            <a:gradFill>
              <a:gsLst>
                <a:gs pos="0">
                  <a:schemeClr val="accent1">
                    <a:lumMod val="5000"/>
                    <a:lumOff val="95000"/>
                  </a:schemeClr>
                </a:gs>
                <a:gs pos="56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effectLst>
              <a:outerShdw blurRad="50800" dist="38100" dir="2700000" algn="tl" rotWithShape="0">
                <a:prstClr val="black">
                  <a:alpha val="40000"/>
                </a:prstClr>
              </a:outerShdw>
            </a:effectLst>
          </xdr:grpSpPr>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447675" y="5381625"/>
                <a:ext cx="138112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Original Submission</a:t>
                </a:r>
              </a:p>
            </xdr:txBody>
          </xdr:sp>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1914525" y="5381625"/>
                <a:ext cx="1276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Amended Report</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6</xdr:row>
          <xdr:rowOff>95250</xdr:rowOff>
        </xdr:from>
        <xdr:to>
          <xdr:col>12</xdr:col>
          <xdr:colOff>0</xdr:colOff>
          <xdr:row>9</xdr:row>
          <xdr:rowOff>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xdr:row>
          <xdr:rowOff>0</xdr:rowOff>
        </xdr:from>
        <xdr:to>
          <xdr:col>4</xdr:col>
          <xdr:colOff>685800</xdr:colOff>
          <xdr:row>4</xdr:row>
          <xdr:rowOff>219075</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Amended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xdr:row>
          <xdr:rowOff>76200</xdr:rowOff>
        </xdr:from>
        <xdr:to>
          <xdr:col>4</xdr:col>
          <xdr:colOff>790575</xdr:colOff>
          <xdr:row>4</xdr:row>
          <xdr:rowOff>38100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Original Submission</a:t>
              </a:r>
            </a:p>
          </xdr:txBody>
        </xdr:sp>
        <xdr:clientData/>
      </xdr:twoCellAnchor>
    </mc:Choice>
    <mc:Fallback/>
  </mc:AlternateContent>
  <xdr:twoCellAnchor editAs="oneCell">
    <xdr:from>
      <xdr:col>7</xdr:col>
      <xdr:colOff>200025</xdr:colOff>
      <xdr:row>0</xdr:row>
      <xdr:rowOff>76200</xdr:rowOff>
    </xdr:from>
    <xdr:to>
      <xdr:col>7</xdr:col>
      <xdr:colOff>1476375</xdr:colOff>
      <xdr:row>0</xdr:row>
      <xdr:rowOff>436245</xdr:rowOff>
    </xdr:to>
    <xdr:pic>
      <xdr:nvPicPr>
        <xdr:cNvPr id="6" name="Picture 5">
          <a:extLst>
            <a:ext uri="{FF2B5EF4-FFF2-40B4-BE49-F238E27FC236}">
              <a16:creationId xmlns:a16="http://schemas.microsoft.com/office/drawing/2014/main" id="{843B9489-4999-4FCE-AA56-89BA2894FAC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43900" y="76200"/>
          <a:ext cx="1276350" cy="3600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frankli\AppData\Roaming\OpenText\OTEdit\EC_GCDOCS_NRCan\c13096905\V2_ESTMA_XLS_Reporting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Payments by Payee"/>
      <sheetName val="Sheet2"/>
      <sheetName val="Sheet3"/>
      <sheetName val="Payments by Project"/>
    </sheetNames>
    <sheetDataSet>
      <sheetData sheetId="0" refreshError="1"/>
      <sheetData sheetId="1" refreshError="1"/>
      <sheetData sheetId="2" refreshError="1">
        <row r="3">
          <cell r="B3" t="str">
            <v xml:space="preserve">Click to select payment category/
Cliquez pour sélectionner une catégorie </v>
          </cell>
        </row>
        <row r="4">
          <cell r="B4" t="str">
            <v>Bonuses / 
Primes</v>
          </cell>
        </row>
        <row r="5">
          <cell r="B5" t="str">
            <v>Dividends / 
Dividendes</v>
          </cell>
        </row>
        <row r="6">
          <cell r="B6" t="str">
            <v>Fees / Frais</v>
          </cell>
        </row>
        <row r="7">
          <cell r="B7" t="str">
            <v>Infrasructure improvement / Amélioration d'infrastructure</v>
          </cell>
        </row>
        <row r="8">
          <cell r="B8" t="str">
            <v>Productions Entitlements / 
Droits découlant de la production</v>
          </cell>
        </row>
        <row r="9">
          <cell r="B9" t="str">
            <v>Royalties / 
Redevance</v>
          </cell>
        </row>
        <row r="10">
          <cell r="B10" t="str">
            <v>Taxes</v>
          </cell>
        </row>
      </sheetData>
      <sheetData sheetId="3" refreshError="1">
        <row r="1">
          <cell r="D1" t="str">
            <v xml:space="preserve">Click to select a country/
Cliquez pour sélectionner un pays </v>
          </cell>
        </row>
        <row r="2">
          <cell r="D2" t="str">
            <v>Abkhazia</v>
          </cell>
        </row>
        <row r="3">
          <cell r="D3" t="str">
            <v>Afghanistan</v>
          </cell>
        </row>
        <row r="4">
          <cell r="D4" t="str">
            <v>Åland Islands (Finland)</v>
          </cell>
        </row>
        <row r="5">
          <cell r="D5" t="str">
            <v>Albania</v>
          </cell>
        </row>
        <row r="6">
          <cell r="D6" t="str">
            <v>Algeria</v>
          </cell>
        </row>
        <row r="7">
          <cell r="D7" t="str">
            <v>American Samoa (U.S.)</v>
          </cell>
        </row>
        <row r="8">
          <cell r="D8" t="str">
            <v>Andorra</v>
          </cell>
        </row>
        <row r="9">
          <cell r="D9" t="str">
            <v>Angola</v>
          </cell>
        </row>
        <row r="10">
          <cell r="D10" t="str">
            <v>Anguilla (UK)</v>
          </cell>
        </row>
        <row r="11">
          <cell r="D11" t="str">
            <v>Antigua and Barbuda</v>
          </cell>
        </row>
        <row r="12">
          <cell r="D12" t="str">
            <v>Argentina</v>
          </cell>
        </row>
        <row r="13">
          <cell r="D13" t="str">
            <v>Armenia</v>
          </cell>
        </row>
        <row r="14">
          <cell r="D14" t="str">
            <v>Aruba (Netherlands)</v>
          </cell>
        </row>
        <row r="15">
          <cell r="D15" t="str">
            <v>Australia</v>
          </cell>
        </row>
        <row r="16">
          <cell r="D16" t="str">
            <v>Austria</v>
          </cell>
        </row>
        <row r="17">
          <cell r="D17" t="str">
            <v>Azerbaijan</v>
          </cell>
        </row>
        <row r="18">
          <cell r="D18" t="str">
            <v>Bahrain</v>
          </cell>
        </row>
        <row r="19">
          <cell r="D19" t="str">
            <v>Bangladesh</v>
          </cell>
        </row>
        <row r="20">
          <cell r="D20" t="str">
            <v>Barbados</v>
          </cell>
        </row>
        <row r="21">
          <cell r="D21" t="str">
            <v>Belarus</v>
          </cell>
        </row>
        <row r="22">
          <cell r="D22" t="str">
            <v>Belgium</v>
          </cell>
        </row>
        <row r="23">
          <cell r="D23" t="str">
            <v>Belize</v>
          </cell>
        </row>
        <row r="24">
          <cell r="D24" t="str">
            <v>Benin</v>
          </cell>
        </row>
        <row r="25">
          <cell r="D25" t="str">
            <v>Bermuda (UK)</v>
          </cell>
        </row>
        <row r="26">
          <cell r="D26" t="str">
            <v>Bhutan</v>
          </cell>
        </row>
        <row r="27">
          <cell r="D27" t="str">
            <v>Bolivia</v>
          </cell>
        </row>
        <row r="28">
          <cell r="D28" t="str">
            <v>Bosnia and Herzegovina</v>
          </cell>
        </row>
        <row r="29">
          <cell r="D29" t="str">
            <v>Botswana</v>
          </cell>
        </row>
        <row r="30">
          <cell r="D30" t="str">
            <v>Brazil</v>
          </cell>
        </row>
        <row r="31">
          <cell r="D31" t="str">
            <v>British Virgin Islands (UK)</v>
          </cell>
        </row>
        <row r="32">
          <cell r="D32" t="str">
            <v>Brunei</v>
          </cell>
        </row>
        <row r="33">
          <cell r="D33" t="str">
            <v>Bulgaria</v>
          </cell>
        </row>
        <row r="34">
          <cell r="D34" t="str">
            <v>Burkina Faso</v>
          </cell>
        </row>
        <row r="35">
          <cell r="D35" t="str">
            <v>Burma</v>
          </cell>
        </row>
        <row r="36">
          <cell r="D36" t="str">
            <v>Burundi</v>
          </cell>
        </row>
        <row r="37">
          <cell r="D37" t="str">
            <v>Cambodia</v>
          </cell>
        </row>
        <row r="38">
          <cell r="D38" t="str">
            <v>Cameroon</v>
          </cell>
        </row>
        <row r="39">
          <cell r="D39" t="str">
            <v>Canada</v>
          </cell>
        </row>
        <row r="40">
          <cell r="D40" t="str">
            <v>Cape Verde</v>
          </cell>
        </row>
        <row r="41">
          <cell r="D41" t="str">
            <v>Caribbean Netherlands (Netherlands)</v>
          </cell>
        </row>
        <row r="42">
          <cell r="D42" t="str">
            <v>Cayman Islands (UK)</v>
          </cell>
        </row>
        <row r="43">
          <cell r="D43" t="str">
            <v>Central African Republic</v>
          </cell>
        </row>
        <row r="44">
          <cell r="D44" t="str">
            <v>Chad</v>
          </cell>
        </row>
        <row r="45">
          <cell r="D45" t="str">
            <v>Chile</v>
          </cell>
        </row>
        <row r="46">
          <cell r="D46" t="str">
            <v>China</v>
          </cell>
        </row>
        <row r="47">
          <cell r="D47" t="str">
            <v>Christmas Island (Australia)</v>
          </cell>
        </row>
        <row r="48">
          <cell r="D48" t="str">
            <v>Cocos (Keeling) Islands (Australia)</v>
          </cell>
        </row>
        <row r="49">
          <cell r="D49" t="str">
            <v>Collectivity of Saint Martin (France)</v>
          </cell>
        </row>
        <row r="50">
          <cell r="D50" t="str">
            <v>Colombia</v>
          </cell>
        </row>
        <row r="51">
          <cell r="D51" t="str">
            <v>Comoros</v>
          </cell>
        </row>
        <row r="52">
          <cell r="D52" t="str">
            <v>Cook Islands (New Zealand)</v>
          </cell>
        </row>
        <row r="53">
          <cell r="D53" t="str">
            <v>Costa Rica</v>
          </cell>
        </row>
        <row r="54">
          <cell r="D54" t="str">
            <v>Croatia</v>
          </cell>
        </row>
        <row r="55">
          <cell r="D55" t="str">
            <v>Cuba</v>
          </cell>
        </row>
        <row r="56">
          <cell r="D56" t="str">
            <v>Curaçao (Netherlands)</v>
          </cell>
        </row>
        <row r="57">
          <cell r="D57" t="str">
            <v>Cyprus</v>
          </cell>
        </row>
        <row r="58">
          <cell r="D58" t="str">
            <v>Czech Republic</v>
          </cell>
        </row>
        <row r="59">
          <cell r="D59" t="str">
            <v>Democratic Republic of the Congo</v>
          </cell>
        </row>
        <row r="60">
          <cell r="D60" t="str">
            <v>Denmark</v>
          </cell>
        </row>
        <row r="61">
          <cell r="D61" t="str">
            <v>Djibouti</v>
          </cell>
        </row>
        <row r="62">
          <cell r="D62" t="str">
            <v>Dominica</v>
          </cell>
        </row>
        <row r="63">
          <cell r="D63" t="str">
            <v>Dominican Republic</v>
          </cell>
        </row>
        <row r="64">
          <cell r="D64" t="str">
            <v>East Timor</v>
          </cell>
        </row>
        <row r="65">
          <cell r="D65" t="str">
            <v>Ecuador</v>
          </cell>
        </row>
        <row r="66">
          <cell r="D66" t="str">
            <v>Egypt</v>
          </cell>
        </row>
        <row r="67">
          <cell r="D67" t="str">
            <v>El Salvador</v>
          </cell>
        </row>
        <row r="68">
          <cell r="D68" t="str">
            <v>Equatorial Guinea</v>
          </cell>
        </row>
        <row r="69">
          <cell r="D69" t="str">
            <v>Eritrea</v>
          </cell>
        </row>
        <row r="70">
          <cell r="D70" t="str">
            <v>Estonia</v>
          </cell>
        </row>
        <row r="71">
          <cell r="D71" t="str">
            <v>Ethiopia</v>
          </cell>
        </row>
        <row r="72">
          <cell r="D72" t="str">
            <v>Falkland Islands (UK)</v>
          </cell>
        </row>
        <row r="73">
          <cell r="D73" t="str">
            <v>Faroe Islands (Denmark)</v>
          </cell>
        </row>
        <row r="74">
          <cell r="D74" t="str">
            <v>Federated States of Micronesia</v>
          </cell>
        </row>
        <row r="75">
          <cell r="D75" t="str">
            <v>Fiji</v>
          </cell>
        </row>
        <row r="76">
          <cell r="D76" t="str">
            <v>Finland</v>
          </cell>
        </row>
        <row r="77">
          <cell r="D77" t="str">
            <v>France</v>
          </cell>
        </row>
        <row r="78">
          <cell r="D78" t="str">
            <v>French Guiana (France)</v>
          </cell>
        </row>
        <row r="79">
          <cell r="D79" t="str">
            <v>French Polynesia (France)</v>
          </cell>
        </row>
        <row r="80">
          <cell r="D80" t="str">
            <v>Gabon</v>
          </cell>
        </row>
        <row r="81">
          <cell r="D81" t="str">
            <v>Georgia[Note 10]</v>
          </cell>
        </row>
        <row r="82">
          <cell r="D82" t="str">
            <v>Germany</v>
          </cell>
        </row>
        <row r="83">
          <cell r="D83" t="str">
            <v>Ghana</v>
          </cell>
        </row>
        <row r="84">
          <cell r="D84" t="str">
            <v>Gibraltar (UK)</v>
          </cell>
        </row>
        <row r="85">
          <cell r="D85" t="str">
            <v>Greece</v>
          </cell>
        </row>
        <row r="86">
          <cell r="D86" t="str">
            <v>Greenland (Denmark)</v>
          </cell>
        </row>
        <row r="87">
          <cell r="D87" t="str">
            <v>Grenada</v>
          </cell>
        </row>
        <row r="88">
          <cell r="D88" t="str">
            <v>Guadeloupe (France)</v>
          </cell>
        </row>
        <row r="89">
          <cell r="D89" t="str">
            <v>Guam (U.S.)</v>
          </cell>
        </row>
        <row r="90">
          <cell r="D90" t="str">
            <v>Guatemala</v>
          </cell>
        </row>
        <row r="91">
          <cell r="D91" t="str">
            <v>Guernsey (UK)</v>
          </cell>
        </row>
        <row r="92">
          <cell r="D92" t="str">
            <v>Guinea</v>
          </cell>
        </row>
        <row r="93">
          <cell r="D93" t="str">
            <v>Guinea-Bissau</v>
          </cell>
        </row>
        <row r="94">
          <cell r="D94" t="str">
            <v>Guyana</v>
          </cell>
        </row>
        <row r="95">
          <cell r="D95" t="str">
            <v>Haiti</v>
          </cell>
        </row>
        <row r="96">
          <cell r="D96" t="str">
            <v>Honduras</v>
          </cell>
        </row>
        <row r="97">
          <cell r="D97" t="str">
            <v>Hong Kong (China)</v>
          </cell>
        </row>
        <row r="98">
          <cell r="D98" t="str">
            <v>Hungary</v>
          </cell>
        </row>
        <row r="99">
          <cell r="D99" t="str">
            <v>Iceland</v>
          </cell>
        </row>
        <row r="100">
          <cell r="D100" t="str">
            <v>India</v>
          </cell>
        </row>
        <row r="101">
          <cell r="D101" t="str">
            <v>Indonesia</v>
          </cell>
        </row>
        <row r="102">
          <cell r="D102" t="str">
            <v>Iran</v>
          </cell>
        </row>
        <row r="103">
          <cell r="D103" t="str">
            <v>Iraq</v>
          </cell>
        </row>
        <row r="104">
          <cell r="D104" t="str">
            <v>Ireland</v>
          </cell>
        </row>
        <row r="105">
          <cell r="D105" t="str">
            <v>Isle of Man (UK)</v>
          </cell>
        </row>
        <row r="106">
          <cell r="D106" t="str">
            <v>Israel</v>
          </cell>
        </row>
        <row r="107">
          <cell r="D107" t="str">
            <v>Italy</v>
          </cell>
        </row>
        <row r="108">
          <cell r="D108" t="str">
            <v>Ivory Coast</v>
          </cell>
        </row>
        <row r="109">
          <cell r="D109" t="str">
            <v>Jamaica</v>
          </cell>
        </row>
        <row r="110">
          <cell r="D110" t="str">
            <v>Japan</v>
          </cell>
        </row>
        <row r="111">
          <cell r="D111" t="str">
            <v>Jersey (UK)</v>
          </cell>
        </row>
        <row r="112">
          <cell r="D112" t="str">
            <v>Jordan</v>
          </cell>
        </row>
        <row r="113">
          <cell r="D113" t="str">
            <v>Kazakhstan</v>
          </cell>
        </row>
        <row r="114">
          <cell r="D114" t="str">
            <v>Kenya</v>
          </cell>
        </row>
        <row r="115">
          <cell r="D115" t="str">
            <v>Kiribati</v>
          </cell>
        </row>
        <row r="116">
          <cell r="D116" t="str">
            <v>Kosovo</v>
          </cell>
        </row>
        <row r="117">
          <cell r="D117" t="str">
            <v>Kuwait</v>
          </cell>
        </row>
        <row r="118">
          <cell r="D118" t="str">
            <v>Kyrgyzstan</v>
          </cell>
        </row>
        <row r="119">
          <cell r="D119" t="str">
            <v>Laos</v>
          </cell>
        </row>
        <row r="120">
          <cell r="D120" t="str">
            <v>Latvia</v>
          </cell>
        </row>
        <row r="121">
          <cell r="D121" t="str">
            <v>Lebanon</v>
          </cell>
        </row>
        <row r="122">
          <cell r="D122" t="str">
            <v>Lesotho</v>
          </cell>
        </row>
        <row r="123">
          <cell r="D123" t="str">
            <v>Liberia</v>
          </cell>
        </row>
        <row r="124">
          <cell r="D124" t="str">
            <v>Libya</v>
          </cell>
        </row>
        <row r="125">
          <cell r="D125" t="str">
            <v>Liechtenstein</v>
          </cell>
        </row>
        <row r="126">
          <cell r="D126" t="str">
            <v>Lithuania</v>
          </cell>
        </row>
        <row r="127">
          <cell r="D127" t="str">
            <v>Luxembourg</v>
          </cell>
        </row>
        <row r="128">
          <cell r="D128" t="str">
            <v>Macau (China)</v>
          </cell>
        </row>
        <row r="129">
          <cell r="D129" t="str">
            <v>Macedonia</v>
          </cell>
        </row>
        <row r="130">
          <cell r="D130" t="str">
            <v>Madagascar</v>
          </cell>
        </row>
        <row r="131">
          <cell r="D131" t="str">
            <v>Malawi</v>
          </cell>
        </row>
        <row r="132">
          <cell r="D132" t="str">
            <v>Malaysia</v>
          </cell>
        </row>
        <row r="133">
          <cell r="D133" t="str">
            <v>Maldives</v>
          </cell>
        </row>
        <row r="134">
          <cell r="D134" t="str">
            <v>Mali</v>
          </cell>
        </row>
        <row r="135">
          <cell r="D135" t="str">
            <v>Malta</v>
          </cell>
        </row>
        <row r="136">
          <cell r="D136" t="str">
            <v>Marshall Islands</v>
          </cell>
        </row>
        <row r="137">
          <cell r="D137" t="str">
            <v>Martinique (France)</v>
          </cell>
        </row>
        <row r="138">
          <cell r="D138" t="str">
            <v>Mauritania</v>
          </cell>
        </row>
        <row r="139">
          <cell r="D139" t="str">
            <v>Mauritius</v>
          </cell>
        </row>
        <row r="140">
          <cell r="D140" t="str">
            <v>Mayotte (France)</v>
          </cell>
        </row>
        <row r="141">
          <cell r="D141" t="str">
            <v>Mexico</v>
          </cell>
        </row>
        <row r="142">
          <cell r="D142" t="str">
            <v>Moldova</v>
          </cell>
        </row>
        <row r="143">
          <cell r="D143" t="str">
            <v>Monaco</v>
          </cell>
        </row>
        <row r="144">
          <cell r="D144" t="str">
            <v>Mongolia</v>
          </cell>
        </row>
        <row r="145">
          <cell r="D145" t="str">
            <v>Montenegro</v>
          </cell>
        </row>
        <row r="146">
          <cell r="D146" t="str">
            <v>Montserrat (UK)</v>
          </cell>
        </row>
        <row r="147">
          <cell r="D147" t="str">
            <v>Morocco</v>
          </cell>
        </row>
        <row r="148">
          <cell r="D148" t="str">
            <v>Mozambique</v>
          </cell>
        </row>
        <row r="149">
          <cell r="D149" t="str">
            <v>Namibia</v>
          </cell>
        </row>
        <row r="150">
          <cell r="D150" t="str">
            <v>Nauru</v>
          </cell>
        </row>
        <row r="151">
          <cell r="D151" t="str">
            <v>Nepal</v>
          </cell>
        </row>
        <row r="152">
          <cell r="D152" t="str">
            <v>Netherlands</v>
          </cell>
        </row>
        <row r="153">
          <cell r="D153" t="str">
            <v>New Caledonia (France)</v>
          </cell>
        </row>
        <row r="154">
          <cell r="D154" t="str">
            <v>New Zealand</v>
          </cell>
        </row>
        <row r="155">
          <cell r="D155" t="str">
            <v>Nicaragua</v>
          </cell>
        </row>
        <row r="156">
          <cell r="D156" t="str">
            <v>Niger</v>
          </cell>
        </row>
        <row r="157">
          <cell r="D157" t="str">
            <v>Nigeria</v>
          </cell>
        </row>
        <row r="158">
          <cell r="D158" t="str">
            <v>Niue (New Zealand)</v>
          </cell>
        </row>
        <row r="159">
          <cell r="D159" t="str">
            <v>Norfolk Island (Australia)</v>
          </cell>
        </row>
        <row r="160">
          <cell r="D160" t="str">
            <v>North Korea</v>
          </cell>
        </row>
        <row r="161">
          <cell r="D161" t="str">
            <v>Northern Cyprus</v>
          </cell>
        </row>
        <row r="162">
          <cell r="D162" t="str">
            <v>Northern Mariana Islands (U.S.)</v>
          </cell>
        </row>
        <row r="163">
          <cell r="D163" t="str">
            <v>Norway</v>
          </cell>
        </row>
        <row r="164">
          <cell r="D164" t="str">
            <v>Oman</v>
          </cell>
        </row>
        <row r="165">
          <cell r="D165" t="str">
            <v>Pakistan</v>
          </cell>
        </row>
        <row r="166">
          <cell r="D166" t="str">
            <v>Palau</v>
          </cell>
        </row>
        <row r="167">
          <cell r="D167" t="str">
            <v>Palestine</v>
          </cell>
        </row>
        <row r="168">
          <cell r="D168" t="str">
            <v>Panama</v>
          </cell>
        </row>
        <row r="169">
          <cell r="D169" t="str">
            <v>Papua New Guinea</v>
          </cell>
        </row>
        <row r="170">
          <cell r="D170" t="str">
            <v>Paraguay</v>
          </cell>
        </row>
        <row r="171">
          <cell r="D171" t="str">
            <v>Peru</v>
          </cell>
        </row>
        <row r="172">
          <cell r="D172" t="str">
            <v>Philippines</v>
          </cell>
        </row>
        <row r="173">
          <cell r="D173" t="str">
            <v>Pitcairn Islands (UK)</v>
          </cell>
        </row>
        <row r="174">
          <cell r="D174" t="str">
            <v>Poland</v>
          </cell>
        </row>
        <row r="175">
          <cell r="D175" t="str">
            <v>Portugal</v>
          </cell>
        </row>
        <row r="176">
          <cell r="D176" t="str">
            <v>Puerto Rico (U.S.)</v>
          </cell>
        </row>
        <row r="177">
          <cell r="D177" t="str">
            <v>Qatar</v>
          </cell>
        </row>
        <row r="178">
          <cell r="D178" t="str">
            <v>Republic of the Congo</v>
          </cell>
        </row>
        <row r="179">
          <cell r="D179" t="str">
            <v>Réunion (France)</v>
          </cell>
        </row>
        <row r="180">
          <cell r="D180" t="str">
            <v>Romania</v>
          </cell>
        </row>
        <row r="181">
          <cell r="D181" t="str">
            <v>Russia</v>
          </cell>
        </row>
        <row r="182">
          <cell r="D182" t="str">
            <v>Rwanda</v>
          </cell>
        </row>
        <row r="183">
          <cell r="D183" t="str">
            <v>Saint Barthélemy (France)</v>
          </cell>
        </row>
        <row r="184">
          <cell r="D184" t="str">
            <v>Saint Helena, Ascension and Tristan da Cunha (UK)</v>
          </cell>
        </row>
        <row r="185">
          <cell r="D185" t="str">
            <v>Saint Kitts and Nevis</v>
          </cell>
        </row>
        <row r="186">
          <cell r="D186" t="str">
            <v>Saint Lucia</v>
          </cell>
        </row>
        <row r="187">
          <cell r="D187" t="str">
            <v>Saint Pierre and Miquelon (France)</v>
          </cell>
        </row>
        <row r="188">
          <cell r="D188" t="str">
            <v>Saint Vincent and the Grenadines</v>
          </cell>
        </row>
        <row r="189">
          <cell r="D189" t="str">
            <v>Samoa</v>
          </cell>
        </row>
        <row r="190">
          <cell r="D190" t="str">
            <v>San Marino</v>
          </cell>
        </row>
        <row r="191">
          <cell r="D191" t="str">
            <v>São Tomé and Príncipe</v>
          </cell>
        </row>
        <row r="192">
          <cell r="D192" t="str">
            <v>Saudi Arabia</v>
          </cell>
        </row>
        <row r="193">
          <cell r="D193" t="str">
            <v>Senegal</v>
          </cell>
        </row>
        <row r="194">
          <cell r="D194" t="str">
            <v>Serbia</v>
          </cell>
        </row>
        <row r="195">
          <cell r="D195" t="str">
            <v>Seychelles</v>
          </cell>
        </row>
        <row r="196">
          <cell r="D196" t="str">
            <v>Sierra Leone</v>
          </cell>
        </row>
        <row r="197">
          <cell r="D197" t="str">
            <v>Singapore</v>
          </cell>
        </row>
        <row r="198">
          <cell r="D198" t="str">
            <v>Sint Maarten (Netherlands)</v>
          </cell>
        </row>
        <row r="199">
          <cell r="D199" t="str">
            <v>Slovakia</v>
          </cell>
        </row>
        <row r="200">
          <cell r="D200" t="str">
            <v>Slovenia</v>
          </cell>
        </row>
        <row r="201">
          <cell r="D201" t="str">
            <v>Solomon Islands</v>
          </cell>
        </row>
        <row r="202">
          <cell r="D202" t="str">
            <v>Somalia</v>
          </cell>
        </row>
        <row r="203">
          <cell r="D203" t="str">
            <v>South Africa</v>
          </cell>
        </row>
        <row r="204">
          <cell r="D204" t="str">
            <v>South Korea</v>
          </cell>
        </row>
        <row r="205">
          <cell r="D205" t="str">
            <v>South Ossetia</v>
          </cell>
        </row>
        <row r="206">
          <cell r="D206" t="str">
            <v>South Sudan</v>
          </cell>
        </row>
        <row r="207">
          <cell r="D207" t="str">
            <v>Spain</v>
          </cell>
        </row>
        <row r="208">
          <cell r="D208" t="str">
            <v>Sri Lanka</v>
          </cell>
        </row>
        <row r="209">
          <cell r="D209" t="str">
            <v>Sudan</v>
          </cell>
        </row>
        <row r="210">
          <cell r="D210" t="str">
            <v>Suriname</v>
          </cell>
        </row>
        <row r="211">
          <cell r="D211" t="str">
            <v>Svalbard and Jan Mayen (Norway)</v>
          </cell>
        </row>
        <row r="212">
          <cell r="D212" t="str">
            <v>Swaziland</v>
          </cell>
        </row>
        <row r="213">
          <cell r="D213" t="str">
            <v>Sweden</v>
          </cell>
        </row>
        <row r="214">
          <cell r="D214" t="str">
            <v>Switzerland</v>
          </cell>
        </row>
        <row r="215">
          <cell r="D215" t="str">
            <v>Syria</v>
          </cell>
        </row>
        <row r="216">
          <cell r="D216" t="str">
            <v>Taiwan</v>
          </cell>
        </row>
        <row r="217">
          <cell r="D217" t="str">
            <v>Tajikistan</v>
          </cell>
        </row>
        <row r="218">
          <cell r="D218" t="str">
            <v>Tanzania</v>
          </cell>
        </row>
        <row r="219">
          <cell r="D219" t="str">
            <v>Thailand</v>
          </cell>
        </row>
        <row r="220">
          <cell r="D220" t="str">
            <v>The Bahamas</v>
          </cell>
        </row>
        <row r="221">
          <cell r="D221" t="str">
            <v>The Gambia</v>
          </cell>
        </row>
        <row r="222">
          <cell r="D222" t="str">
            <v>Togo</v>
          </cell>
        </row>
        <row r="223">
          <cell r="D223" t="str">
            <v>Tokelau (NZ)</v>
          </cell>
        </row>
        <row r="224">
          <cell r="D224" t="str">
            <v>Tonga</v>
          </cell>
        </row>
        <row r="225">
          <cell r="D225" t="str">
            <v>Transnistria</v>
          </cell>
        </row>
        <row r="226">
          <cell r="D226" t="str">
            <v>Trinidad and Tobago</v>
          </cell>
        </row>
        <row r="227">
          <cell r="D227" t="str">
            <v>Tunisia</v>
          </cell>
        </row>
        <row r="228">
          <cell r="D228" t="str">
            <v>Turkey</v>
          </cell>
        </row>
        <row r="229">
          <cell r="D229" t="str">
            <v>Turkmenistan</v>
          </cell>
        </row>
        <row r="230">
          <cell r="D230" t="str">
            <v>Turks and Caicos Islands (UK)</v>
          </cell>
        </row>
        <row r="231">
          <cell r="D231" t="str">
            <v>Tuvalu</v>
          </cell>
        </row>
        <row r="232">
          <cell r="D232" t="str">
            <v>Uganda</v>
          </cell>
        </row>
        <row r="233">
          <cell r="D233" t="str">
            <v>Ukraine</v>
          </cell>
        </row>
        <row r="234">
          <cell r="D234" t="str">
            <v>United Arab Emirates</v>
          </cell>
        </row>
        <row r="235">
          <cell r="D235" t="str">
            <v>United Kingdom</v>
          </cell>
        </row>
        <row r="236">
          <cell r="D236" t="str">
            <v>United States</v>
          </cell>
        </row>
        <row r="237">
          <cell r="D237" t="str">
            <v>United States Virgin Islands (U.S.)</v>
          </cell>
        </row>
        <row r="238">
          <cell r="D238" t="str">
            <v>Uruguay</v>
          </cell>
        </row>
        <row r="239">
          <cell r="D239" t="str">
            <v>Uzbekistan</v>
          </cell>
        </row>
        <row r="240">
          <cell r="D240" t="str">
            <v>Vanuatu</v>
          </cell>
        </row>
        <row r="241">
          <cell r="D241" t="str">
            <v>Vatican City</v>
          </cell>
        </row>
        <row r="242">
          <cell r="D242" t="str">
            <v>Venezuela</v>
          </cell>
        </row>
        <row r="243">
          <cell r="D243" t="str">
            <v>Vietnam</v>
          </cell>
        </row>
        <row r="244">
          <cell r="D244" t="str">
            <v>Wallis and Futuna (France)</v>
          </cell>
        </row>
        <row r="245">
          <cell r="D245" t="str">
            <v>Western Sahara</v>
          </cell>
        </row>
        <row r="246">
          <cell r="D246" t="str">
            <v>Yemen</v>
          </cell>
        </row>
        <row r="247">
          <cell r="D247" t="str">
            <v>Zambia</v>
          </cell>
        </row>
        <row r="248">
          <cell r="D248" t="str">
            <v>Zimbabwe</v>
          </cell>
        </row>
      </sheetData>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9:L37" totalsRowShown="0" headerRowDxfId="28" dataDxfId="26" headerRowBorderDxfId="27">
  <tableColumns count="12">
    <tableColumn id="1" xr3:uid="{00000000-0010-0000-0000-000001000000}" name="Country" dataDxfId="25"/>
    <tableColumn id="2" xr3:uid="{00000000-0010-0000-0000-000002000000}" name="Payee Name1" dataDxfId="24"/>
    <tableColumn id="3" xr3:uid="{00000000-0010-0000-0000-000003000000}" name="Departments, Agency, etc… within Payee that Received Payments2" dataDxfId="23"/>
    <tableColumn id="8" xr3:uid="{00000000-0010-0000-0000-000008000000}" name="Taxes" dataDxfId="22" dataCellStyle="Comma"/>
    <tableColumn id="5" xr3:uid="{00000000-0010-0000-0000-000005000000}" name="Royalties" dataDxfId="21" dataCellStyle="Comma"/>
    <tableColumn id="7" xr3:uid="{00000000-0010-0000-0000-000007000000}" name="Fees" dataDxfId="20" dataCellStyle="Comma"/>
    <tableColumn id="4" xr3:uid="{00000000-0010-0000-0000-000004000000}" name="Production Entitlements" dataDxfId="19" dataCellStyle="Comma"/>
    <tableColumn id="6" xr3:uid="{00000000-0010-0000-0000-000006000000}" name="Bonuses" dataDxfId="18" dataCellStyle="Comma"/>
    <tableColumn id="9" xr3:uid="{00000000-0010-0000-0000-000009000000}" name="Dividends" dataDxfId="17" dataCellStyle="Comma"/>
    <tableColumn id="10" xr3:uid="{00000000-0010-0000-0000-00000A000000}" name="Infrastructure Improvement Payments" dataDxfId="16" dataCellStyle="Comma"/>
    <tableColumn id="11" xr3:uid="{00000000-0010-0000-0000-00000B000000}" name="Total Amount paid to Payee" dataDxfId="15" dataCellStyle="Comma">
      <calculatedColumnFormula>IF(SUM(Table2[[#This Row],[Taxes]:[Infrastructure Improvement Payments]])=0,"",SUM(Table2[[#This Row],[Taxes]:[Infrastructure Improvement Payments]]))</calculatedColumnFormula>
    </tableColumn>
    <tableColumn id="12" xr3:uid="{00000000-0010-0000-0000-00000C000000}" name="Notes34" dataDxfId="14"/>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25" displayName="Table25" ref="A9:K37" totalsRowShown="0" headerRowDxfId="13" dataDxfId="11" headerRowBorderDxfId="12">
  <tableColumns count="11">
    <tableColumn id="1" xr3:uid="{00000000-0010-0000-0100-000001000000}" name="Country" dataDxfId="10"/>
    <tableColumn id="2" xr3:uid="{00000000-0010-0000-0100-000002000000}" name="Project Name1" dataDxfId="9"/>
    <tableColumn id="3" xr3:uid="{00000000-0010-0000-0100-000003000000}" name="Taxes" dataDxfId="8"/>
    <tableColumn id="8" xr3:uid="{00000000-0010-0000-0100-000008000000}" name="Royalties" dataDxfId="7" dataCellStyle="Comma"/>
    <tableColumn id="5" xr3:uid="{00000000-0010-0000-0100-000005000000}" name="Fees" dataDxfId="6" dataCellStyle="Comma"/>
    <tableColumn id="7" xr3:uid="{00000000-0010-0000-0100-000007000000}" name="Production Entitlements" dataDxfId="5" dataCellStyle="Comma"/>
    <tableColumn id="4" xr3:uid="{00000000-0010-0000-0100-000004000000}" name="Bonuses" dataDxfId="4" dataCellStyle="Comma"/>
    <tableColumn id="6" xr3:uid="{00000000-0010-0000-0100-000006000000}" name="Dividends" dataDxfId="3" dataCellStyle="Comma"/>
    <tableColumn id="9" xr3:uid="{00000000-0010-0000-0100-000009000000}" name="Infrastructure Improvement Payments" dataDxfId="2" dataCellStyle="Comma"/>
    <tableColumn id="10" xr3:uid="{00000000-0010-0000-0100-00000A000000}" name="Total Amount paid by Project" dataDxfId="1" dataCellStyle="Comma">
      <calculatedColumnFormula>IF(SUM(Table25[[#This Row],[Taxes]:[Infrastructure Improvement Payments]])=0,"",SUM(Table25[[#This Row],[Taxes]:[Infrastructure Improvement Payments]]))</calculatedColumnFormula>
    </tableColumn>
    <tableColumn id="11" xr3:uid="{00000000-0010-0000-0100-00000B000000}" name="Notes23" dataDxfId="0" dataCellStyle="Comma">
      <calculatedColumnFormula>IF(SUM(Table25[[#This Row],[Royalties]:[Total Amount paid by Project]])=0,"",SUM(Table25[[#This Row],[Royalties]:[Total Amount paid by Project]]))</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lackbirdenergyinc.com/investors/extractive-sector-transparency-measures-act-estma"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39997558519241921"/>
    <pageSetUpPr fitToPage="1"/>
  </sheetPr>
  <dimension ref="A1:L52"/>
  <sheetViews>
    <sheetView showGridLines="0" topLeftCell="A31" zoomScaleNormal="100" workbookViewId="0">
      <selection activeCell="I49" sqref="I49"/>
    </sheetView>
  </sheetViews>
  <sheetFormatPr defaultRowHeight="15" x14ac:dyDescent="0.25"/>
  <cols>
    <col min="1" max="1" width="17.5703125" style="9" customWidth="1"/>
    <col min="2" max="2" width="12.7109375" customWidth="1"/>
    <col min="3" max="3" width="49.5703125" style="11" customWidth="1"/>
    <col min="4" max="4" width="1.5703125" customWidth="1"/>
    <col min="5" max="5" width="93.42578125" style="16" customWidth="1"/>
  </cols>
  <sheetData>
    <row r="1" spans="1:12" ht="30" customHeight="1" x14ac:dyDescent="0.25">
      <c r="A1" s="58" t="s">
        <v>27</v>
      </c>
      <c r="B1" s="59"/>
      <c r="C1" s="59"/>
      <c r="D1" s="59"/>
      <c r="E1" s="60"/>
      <c r="L1" s="32">
        <v>1</v>
      </c>
    </row>
    <row r="2" spans="1:12" x14ac:dyDescent="0.25">
      <c r="A2" s="20"/>
    </row>
    <row r="3" spans="1:12" x14ac:dyDescent="0.25">
      <c r="A3" s="20" t="s">
        <v>32</v>
      </c>
    </row>
    <row r="4" spans="1:12" ht="45" customHeight="1" x14ac:dyDescent="0.25">
      <c r="A4" s="142" t="s">
        <v>466</v>
      </c>
      <c r="B4" s="142"/>
      <c r="C4" s="142"/>
      <c r="D4" s="142"/>
      <c r="E4" s="142"/>
    </row>
    <row r="5" spans="1:12" ht="15" customHeight="1" x14ac:dyDescent="0.25">
      <c r="A5" s="49"/>
      <c r="B5" s="49"/>
      <c r="C5" s="49"/>
      <c r="D5" s="49"/>
      <c r="E5" s="49"/>
    </row>
    <row r="6" spans="1:12" ht="15" customHeight="1" x14ac:dyDescent="0.3">
      <c r="A6" s="135" t="s">
        <v>28</v>
      </c>
      <c r="B6" s="135"/>
      <c r="C6" s="135"/>
      <c r="D6" s="135"/>
      <c r="E6" s="135"/>
      <c r="F6" s="1"/>
      <c r="G6" s="1"/>
      <c r="H6" s="1"/>
      <c r="I6" s="1"/>
      <c r="J6" s="1"/>
      <c r="K6" s="1"/>
    </row>
    <row r="7" spans="1:12" ht="15" customHeight="1" x14ac:dyDescent="0.3">
      <c r="A7" s="34"/>
      <c r="B7" s="34"/>
      <c r="C7" s="10"/>
      <c r="D7" s="1"/>
      <c r="E7" s="17"/>
      <c r="F7" s="1"/>
      <c r="G7" s="1"/>
      <c r="H7" s="1"/>
      <c r="I7" s="1"/>
      <c r="J7" s="1"/>
      <c r="K7" s="1"/>
    </row>
    <row r="8" spans="1:12" x14ac:dyDescent="0.25">
      <c r="A8" s="150" t="s">
        <v>490</v>
      </c>
      <c r="B8" s="150"/>
      <c r="C8" s="53" t="s">
        <v>501</v>
      </c>
      <c r="D8" s="1"/>
      <c r="E8" s="35" t="s">
        <v>467</v>
      </c>
      <c r="F8" s="1"/>
      <c r="G8" s="1"/>
      <c r="H8" s="1"/>
      <c r="I8" s="1"/>
      <c r="J8" s="1"/>
      <c r="K8" s="1"/>
    </row>
    <row r="9" spans="1:12" ht="60" x14ac:dyDescent="0.25">
      <c r="A9" s="146" t="s">
        <v>31</v>
      </c>
      <c r="B9" s="146"/>
      <c r="C9" s="53" t="s">
        <v>502</v>
      </c>
      <c r="D9" s="1"/>
      <c r="E9" s="35" t="s">
        <v>478</v>
      </c>
      <c r="F9" s="1"/>
      <c r="G9" s="1"/>
      <c r="H9" s="1"/>
      <c r="I9" s="1"/>
      <c r="J9" s="1"/>
      <c r="K9" s="1"/>
    </row>
    <row r="10" spans="1:12" ht="45" customHeight="1" x14ac:dyDescent="0.25">
      <c r="A10" s="138" t="s">
        <v>2</v>
      </c>
      <c r="B10" s="31" t="s">
        <v>24</v>
      </c>
      <c r="C10" s="54">
        <v>42948</v>
      </c>
      <c r="D10" s="1"/>
      <c r="E10" s="35" t="s">
        <v>477</v>
      </c>
      <c r="F10" s="1"/>
      <c r="G10" s="1"/>
      <c r="H10" s="1"/>
      <c r="I10" s="1"/>
      <c r="J10" s="1"/>
      <c r="K10" s="1"/>
    </row>
    <row r="11" spans="1:12" ht="45" x14ac:dyDescent="0.25">
      <c r="A11" s="139"/>
      <c r="B11" s="31" t="s">
        <v>25</v>
      </c>
      <c r="C11" s="54">
        <v>43312</v>
      </c>
      <c r="D11" s="1"/>
      <c r="E11" s="35" t="s">
        <v>468</v>
      </c>
      <c r="F11" s="1"/>
      <c r="G11" s="1"/>
      <c r="H11" s="1"/>
      <c r="I11" s="1"/>
      <c r="J11" s="1"/>
      <c r="K11" s="1"/>
    </row>
    <row r="12" spans="1:12" ht="45" customHeight="1" x14ac:dyDescent="0.25">
      <c r="A12" s="137" t="s">
        <v>472</v>
      </c>
      <c r="B12" s="137"/>
      <c r="C12" s="125"/>
      <c r="D12" s="1"/>
      <c r="E12" s="36" t="s">
        <v>488</v>
      </c>
      <c r="F12" s="1"/>
      <c r="G12" s="1"/>
      <c r="H12" s="1"/>
      <c r="I12" s="1"/>
      <c r="J12" s="1"/>
      <c r="K12" s="1"/>
    </row>
    <row r="13" spans="1:12" ht="15" customHeight="1" x14ac:dyDescent="0.25">
      <c r="A13" s="39"/>
      <c r="B13" s="39"/>
      <c r="C13" s="41"/>
      <c r="D13" s="1"/>
      <c r="E13" s="40"/>
      <c r="F13" s="1"/>
      <c r="G13" s="1"/>
      <c r="H13" s="1"/>
      <c r="I13" s="1"/>
      <c r="J13" s="1"/>
      <c r="K13" s="1"/>
    </row>
    <row r="14" spans="1:12" ht="15" customHeight="1" x14ac:dyDescent="0.25">
      <c r="A14" s="136" t="s">
        <v>30</v>
      </c>
      <c r="B14" s="136"/>
      <c r="C14" s="136"/>
      <c r="D14" s="136"/>
      <c r="E14" s="136"/>
      <c r="F14" s="1"/>
      <c r="G14" s="1"/>
      <c r="H14" s="1"/>
      <c r="I14" s="1"/>
      <c r="J14" s="1"/>
      <c r="K14" s="1"/>
    </row>
    <row r="15" spans="1:12" ht="15" customHeight="1" x14ac:dyDescent="0.25">
      <c r="A15" s="22"/>
      <c r="B15" s="1"/>
      <c r="C15" s="10"/>
      <c r="D15" s="1"/>
      <c r="E15" s="17"/>
      <c r="F15" s="1"/>
      <c r="G15" s="1"/>
      <c r="H15" s="1"/>
      <c r="I15" s="1"/>
      <c r="J15" s="1"/>
      <c r="K15" s="1"/>
    </row>
    <row r="16" spans="1:12" ht="60" customHeight="1" x14ac:dyDescent="0.25">
      <c r="A16" s="137" t="s">
        <v>34</v>
      </c>
      <c r="B16" s="137"/>
      <c r="C16" s="55" t="s">
        <v>503</v>
      </c>
      <c r="D16" s="50"/>
      <c r="E16" s="35" t="s">
        <v>495</v>
      </c>
      <c r="F16" s="1"/>
      <c r="G16" s="1"/>
      <c r="H16" s="1"/>
      <c r="I16" s="1"/>
      <c r="J16" s="1"/>
      <c r="K16" s="1"/>
    </row>
    <row r="17" spans="1:11" ht="60" customHeight="1" x14ac:dyDescent="0.25">
      <c r="A17" s="148" t="str">
        <f>IF($C$16="yes","Additional Subsidiary Reporting Entities Included","")</f>
        <v>Additional Subsidiary Reporting Entities Included</v>
      </c>
      <c r="B17" s="149"/>
      <c r="C17" s="54" t="s">
        <v>504</v>
      </c>
      <c r="D17" s="1"/>
      <c r="E17" s="35" t="s">
        <v>487</v>
      </c>
      <c r="F17" s="1"/>
      <c r="G17" s="1"/>
      <c r="H17" s="1"/>
      <c r="I17" s="1"/>
      <c r="J17" s="1"/>
      <c r="K17" s="1"/>
    </row>
    <row r="18" spans="1:11" s="11" customFormat="1" ht="15" customHeight="1" x14ac:dyDescent="0.25">
      <c r="A18" s="21"/>
      <c r="B18" s="10"/>
      <c r="C18" s="10"/>
      <c r="D18" s="10"/>
      <c r="E18" s="19"/>
      <c r="F18" s="10"/>
      <c r="G18" s="10"/>
      <c r="H18" s="10"/>
      <c r="I18" s="10"/>
      <c r="J18" s="10"/>
      <c r="K18" s="10"/>
    </row>
    <row r="19" spans="1:11" s="11" customFormat="1" ht="15" customHeight="1" x14ac:dyDescent="0.3">
      <c r="A19" s="135" t="s">
        <v>29</v>
      </c>
      <c r="B19" s="135"/>
      <c r="C19" s="135"/>
      <c r="D19" s="135"/>
      <c r="E19" s="135"/>
      <c r="F19" s="10"/>
      <c r="G19" s="10"/>
      <c r="H19" s="10"/>
      <c r="I19" s="10"/>
      <c r="J19" s="10"/>
      <c r="K19" s="10"/>
    </row>
    <row r="20" spans="1:11" s="11" customFormat="1" ht="15" customHeight="1" x14ac:dyDescent="0.3">
      <c r="A20" s="34"/>
      <c r="B20" s="34"/>
      <c r="C20" s="10"/>
      <c r="D20" s="10"/>
      <c r="E20" s="19"/>
      <c r="F20" s="10"/>
      <c r="G20" s="10"/>
      <c r="H20" s="10"/>
      <c r="I20" s="10"/>
      <c r="J20" s="10"/>
      <c r="K20" s="10"/>
    </row>
    <row r="21" spans="1:11" s="11" customFormat="1" ht="45" x14ac:dyDescent="0.25">
      <c r="A21" s="143" t="s">
        <v>20</v>
      </c>
      <c r="B21" s="143"/>
      <c r="C21" s="37" t="s">
        <v>411</v>
      </c>
      <c r="D21" s="10"/>
      <c r="E21" s="35" t="s">
        <v>493</v>
      </c>
      <c r="F21" s="10"/>
      <c r="G21" s="10"/>
      <c r="H21" s="10"/>
      <c r="I21" s="10"/>
      <c r="J21" s="10"/>
      <c r="K21" s="10"/>
    </row>
    <row r="22" spans="1:11" x14ac:dyDescent="0.25">
      <c r="A22" s="150" t="s">
        <v>26</v>
      </c>
      <c r="B22" s="150"/>
      <c r="C22" s="38">
        <v>43458</v>
      </c>
      <c r="D22" s="1"/>
      <c r="E22" s="35" t="s">
        <v>489</v>
      </c>
      <c r="F22" s="1"/>
      <c r="G22" s="1"/>
      <c r="H22" s="1"/>
      <c r="I22" s="1"/>
      <c r="J22" s="1"/>
      <c r="K22" s="1"/>
    </row>
    <row r="23" spans="1:11" ht="30" customHeight="1" x14ac:dyDescent="0.25">
      <c r="A23" s="14"/>
      <c r="B23" s="14"/>
      <c r="C23" s="26"/>
      <c r="D23" s="10"/>
      <c r="E23" s="27"/>
      <c r="F23" s="1"/>
      <c r="G23" s="1"/>
      <c r="H23" s="1"/>
      <c r="I23" s="1"/>
      <c r="J23" s="1"/>
      <c r="K23" s="1"/>
    </row>
    <row r="24" spans="1:11" ht="45" customHeight="1" x14ac:dyDescent="0.25">
      <c r="A24" s="146" t="s">
        <v>36</v>
      </c>
      <c r="B24" s="146"/>
      <c r="C24" s="126" t="s">
        <v>505</v>
      </c>
      <c r="D24" s="1"/>
      <c r="E24" s="35" t="s">
        <v>499</v>
      </c>
      <c r="F24" s="1"/>
      <c r="G24" s="1"/>
      <c r="H24" s="1"/>
      <c r="I24" s="1"/>
      <c r="J24" s="1"/>
      <c r="K24" s="1"/>
    </row>
    <row r="25" spans="1:11" ht="30" customHeight="1" x14ac:dyDescent="0.25">
      <c r="A25" s="146" t="str">
        <f>IF('Cover Page - do not edit'!L1=2,"Report Version","")</f>
        <v/>
      </c>
      <c r="B25" s="146"/>
      <c r="C25" s="53"/>
      <c r="D25" s="1"/>
      <c r="E25" s="35" t="str">
        <f>IF('Cover Page - do not edit'!$L$1=2,"Select the cell and click on the arrow to enter the version number of this report (e.g., first amendment would be entered as version 2).","")</f>
        <v/>
      </c>
      <c r="F25" s="1"/>
      <c r="G25" s="1"/>
      <c r="H25" s="1"/>
      <c r="I25" s="1"/>
      <c r="J25" s="1"/>
      <c r="K25" s="1"/>
    </row>
    <row r="26" spans="1:11" x14ac:dyDescent="0.25">
      <c r="A26" s="8"/>
      <c r="B26" s="1"/>
      <c r="C26" s="10"/>
      <c r="D26" s="1"/>
      <c r="E26" s="13"/>
      <c r="F26" s="1"/>
      <c r="G26" s="1"/>
      <c r="H26" s="1"/>
      <c r="I26" s="1"/>
      <c r="J26" s="1"/>
      <c r="K26" s="1"/>
    </row>
    <row r="27" spans="1:11" ht="15" customHeight="1" x14ac:dyDescent="0.25">
      <c r="A27" s="136" t="s">
        <v>33</v>
      </c>
      <c r="B27" s="136"/>
      <c r="C27" s="136"/>
      <c r="D27" s="136"/>
      <c r="E27" s="136"/>
      <c r="F27" s="1"/>
      <c r="G27" s="1"/>
      <c r="H27" s="1"/>
      <c r="I27" s="1"/>
      <c r="J27" s="1"/>
      <c r="K27" s="1"/>
    </row>
    <row r="28" spans="1:11" ht="15" customHeight="1" x14ac:dyDescent="0.25">
      <c r="A28" s="22"/>
      <c r="B28" s="1"/>
      <c r="C28" s="10"/>
      <c r="D28" s="1"/>
      <c r="E28" s="17"/>
      <c r="F28" s="1"/>
      <c r="G28" s="1"/>
      <c r="H28" s="1"/>
      <c r="I28" s="1"/>
      <c r="J28" s="1"/>
      <c r="K28" s="1"/>
    </row>
    <row r="29" spans="1:11" ht="60" customHeight="1" x14ac:dyDescent="0.25">
      <c r="A29" s="137" t="s">
        <v>35</v>
      </c>
      <c r="B29" s="137"/>
      <c r="C29" s="53" t="s">
        <v>491</v>
      </c>
      <c r="D29" s="1"/>
      <c r="E29" s="35" t="s">
        <v>494</v>
      </c>
      <c r="F29" s="1"/>
      <c r="G29" s="1"/>
      <c r="H29" s="1"/>
      <c r="I29" s="1"/>
      <c r="J29" s="1"/>
      <c r="K29" s="1"/>
    </row>
    <row r="30" spans="1:11" ht="30" customHeight="1" x14ac:dyDescent="0.3">
      <c r="A30" s="145" t="str">
        <f>IF($C$29="Yes","Original Jurisdiction of the Report","")</f>
        <v/>
      </c>
      <c r="B30" s="145"/>
      <c r="C30" s="56"/>
      <c r="D30" s="1"/>
      <c r="E30" s="35" t="str">
        <f>IF($C$29="yes","Enter the jurisdiction under which the report was originally submitted.","")</f>
        <v/>
      </c>
      <c r="F30" s="1"/>
      <c r="G30" s="1"/>
      <c r="H30" s="1"/>
      <c r="I30" s="12"/>
      <c r="J30" s="1"/>
      <c r="K30" s="1"/>
    </row>
    <row r="31" spans="1:11" ht="15" customHeight="1" x14ac:dyDescent="0.25">
      <c r="A31" s="145" t="str">
        <f>IF($C$29="Yes","Due date in other jurisdiction","")</f>
        <v/>
      </c>
      <c r="B31" s="145"/>
      <c r="C31" s="57"/>
      <c r="D31" s="1"/>
      <c r="E31" s="35" t="str">
        <f>IF($C$29="yes","Enter the date when the report was due in the above jurisdiction in the format YYYY-MM-DD.","")</f>
        <v/>
      </c>
      <c r="F31" s="1"/>
      <c r="G31" s="1"/>
      <c r="H31" s="1"/>
      <c r="I31" s="1"/>
      <c r="J31" s="1"/>
      <c r="K31" s="1"/>
    </row>
    <row r="32" spans="1:11" x14ac:dyDescent="0.25">
      <c r="A32" s="8"/>
      <c r="B32" s="1"/>
      <c r="C32" s="10"/>
      <c r="D32" s="1"/>
      <c r="E32" s="13"/>
      <c r="F32" s="1"/>
      <c r="G32" s="1"/>
      <c r="H32" s="1"/>
      <c r="I32" s="1"/>
      <c r="J32" s="1"/>
      <c r="K32" s="1"/>
    </row>
    <row r="33" spans="1:5" ht="15" customHeight="1" x14ac:dyDescent="0.25">
      <c r="A33" s="136" t="s">
        <v>37</v>
      </c>
      <c r="B33" s="136"/>
      <c r="C33" s="136"/>
      <c r="D33" s="136"/>
      <c r="E33" s="136"/>
    </row>
    <row r="34" spans="1:5" ht="15" customHeight="1" x14ac:dyDescent="0.25">
      <c r="A34" s="48"/>
      <c r="B34" s="48"/>
      <c r="C34" s="48"/>
      <c r="D34" s="48"/>
      <c r="E34" s="48"/>
    </row>
    <row r="35" spans="1:5" x14ac:dyDescent="0.25">
      <c r="A35" s="20" t="s">
        <v>483</v>
      </c>
      <c r="E35" s="18"/>
    </row>
    <row r="36" spans="1:5" ht="150" customHeight="1" x14ac:dyDescent="0.25">
      <c r="A36" s="147" t="s">
        <v>492</v>
      </c>
      <c r="B36" s="147"/>
      <c r="C36" s="147"/>
      <c r="E36" s="33" t="s">
        <v>475</v>
      </c>
    </row>
    <row r="37" spans="1:5" ht="15" customHeight="1" x14ac:dyDescent="0.25">
      <c r="A37" s="15"/>
      <c r="B37" s="7"/>
      <c r="C37" s="7"/>
    </row>
    <row r="38" spans="1:5" ht="30" x14ac:dyDescent="0.25">
      <c r="A38" s="140" t="s">
        <v>38</v>
      </c>
      <c r="B38" s="141"/>
      <c r="C38" s="43" t="s">
        <v>506</v>
      </c>
      <c r="D38" s="1"/>
      <c r="E38" s="23" t="s">
        <v>496</v>
      </c>
    </row>
    <row r="39" spans="1:5" x14ac:dyDescent="0.25">
      <c r="A39" s="140" t="str">
        <f>IF($C$38="Through Independent Audit","Date of Audit Opinion","")</f>
        <v/>
      </c>
      <c r="B39" s="141"/>
      <c r="C39" s="52"/>
      <c r="D39" s="1"/>
      <c r="E39" s="23" t="str">
        <f>IF($C$38="Through Independent Audit","Enter the date of the audit opinion.","")</f>
        <v/>
      </c>
    </row>
    <row r="40" spans="1:5" ht="45" customHeight="1" x14ac:dyDescent="0.25">
      <c r="A40" s="140" t="str">
        <f>IF($C$38="Through Independent Audit","Audit Report Location","")</f>
        <v/>
      </c>
      <c r="B40" s="141"/>
      <c r="C40" s="42"/>
      <c r="D40" s="1"/>
      <c r="E40" s="23" t="str">
        <f>IF(C38="Through independent audit","The audit report may be  attached to the end of the ESTMA report, or a link to the website where the auditor's report is posted can be provided. Please indicate 'At End of Report,' or provide the audit report's website address.","")</f>
        <v/>
      </c>
    </row>
    <row r="42" spans="1:5" ht="30" customHeight="1" x14ac:dyDescent="0.25">
      <c r="A42" s="145" t="s">
        <v>23</v>
      </c>
      <c r="B42" s="145"/>
      <c r="C42" s="42" t="s">
        <v>507</v>
      </c>
      <c r="E42" s="47" t="s">
        <v>476</v>
      </c>
    </row>
    <row r="43" spans="1:5" ht="15" customHeight="1" x14ac:dyDescent="0.25">
      <c r="A43" s="140" t="s">
        <v>8</v>
      </c>
      <c r="B43" s="141"/>
      <c r="C43" s="42" t="s">
        <v>508</v>
      </c>
      <c r="E43" s="47" t="s">
        <v>39</v>
      </c>
    </row>
    <row r="44" spans="1:5" x14ac:dyDescent="0.25">
      <c r="A44" s="140" t="s">
        <v>0</v>
      </c>
      <c r="B44" s="141"/>
      <c r="C44" s="38">
        <v>43458</v>
      </c>
      <c r="E44" s="47" t="s">
        <v>484</v>
      </c>
    </row>
    <row r="46" spans="1:5" ht="15.75" x14ac:dyDescent="0.25">
      <c r="A46" s="44" t="s">
        <v>469</v>
      </c>
    </row>
    <row r="47" spans="1:5" x14ac:dyDescent="0.25">
      <c r="A47" s="45"/>
      <c r="E47" s="18"/>
    </row>
    <row r="48" spans="1:5" ht="30" customHeight="1" x14ac:dyDescent="0.25">
      <c r="A48" s="144" t="s">
        <v>470</v>
      </c>
      <c r="B48" s="144"/>
      <c r="C48" s="144"/>
      <c r="D48" s="144"/>
      <c r="E48" s="144"/>
    </row>
    <row r="49" spans="1:5" ht="15" customHeight="1" x14ac:dyDescent="0.25">
      <c r="A49" s="46"/>
      <c r="B49" s="46"/>
      <c r="C49" s="46"/>
      <c r="D49" s="46"/>
      <c r="E49" s="46"/>
    </row>
    <row r="50" spans="1:5" ht="15.75" x14ac:dyDescent="0.25">
      <c r="A50" s="134" t="s">
        <v>471</v>
      </c>
      <c r="B50" s="134"/>
      <c r="C50" s="134"/>
      <c r="D50" s="134"/>
      <c r="E50" s="134"/>
    </row>
    <row r="52" spans="1:5" ht="116.25" customHeight="1" x14ac:dyDescent="0.25">
      <c r="A52"/>
      <c r="C52"/>
    </row>
  </sheetData>
  <mergeCells count="28">
    <mergeCell ref="A4:E4"/>
    <mergeCell ref="A21:B21"/>
    <mergeCell ref="A48:E48"/>
    <mergeCell ref="A31:B31"/>
    <mergeCell ref="A24:B24"/>
    <mergeCell ref="A36:C36"/>
    <mergeCell ref="A30:B30"/>
    <mergeCell ref="A42:B42"/>
    <mergeCell ref="A16:B16"/>
    <mergeCell ref="A17:B17"/>
    <mergeCell ref="A29:B29"/>
    <mergeCell ref="A8:B8"/>
    <mergeCell ref="A22:B22"/>
    <mergeCell ref="A9:B9"/>
    <mergeCell ref="A25:B25"/>
    <mergeCell ref="A50:E50"/>
    <mergeCell ref="A6:E6"/>
    <mergeCell ref="A14:E14"/>
    <mergeCell ref="A19:E19"/>
    <mergeCell ref="A27:E27"/>
    <mergeCell ref="A33:E33"/>
    <mergeCell ref="A12:B12"/>
    <mergeCell ref="A10:A11"/>
    <mergeCell ref="A38:B38"/>
    <mergeCell ref="A39:B39"/>
    <mergeCell ref="A40:B40"/>
    <mergeCell ref="A43:B43"/>
    <mergeCell ref="A44:B44"/>
  </mergeCells>
  <conditionalFormatting sqref="B32">
    <cfRule type="expression" dxfId="44" priority="26">
      <formula>$C$29="yes"</formula>
    </cfRule>
  </conditionalFormatting>
  <conditionalFormatting sqref="E17">
    <cfRule type="expression" dxfId="43" priority="12">
      <formula>$C$16="no"</formula>
    </cfRule>
    <cfRule type="expression" dxfId="42" priority="15">
      <formula>$C$16="no"</formula>
    </cfRule>
  </conditionalFormatting>
  <conditionalFormatting sqref="A17:C17">
    <cfRule type="expression" dxfId="41" priority="13">
      <formula>$C$16="no"</formula>
    </cfRule>
  </conditionalFormatting>
  <conditionalFormatting sqref="A30:C30">
    <cfRule type="expression" dxfId="40" priority="8">
      <formula>$C$29="no"</formula>
    </cfRule>
  </conditionalFormatting>
  <conditionalFormatting sqref="A31:C31">
    <cfRule type="expression" dxfId="39" priority="7">
      <formula>$C$29="no"</formula>
    </cfRule>
  </conditionalFormatting>
  <conditionalFormatting sqref="E30">
    <cfRule type="expression" dxfId="38" priority="6">
      <formula>$C$29="no"</formula>
    </cfRule>
  </conditionalFormatting>
  <conditionalFormatting sqref="E31">
    <cfRule type="expression" dxfId="37" priority="5">
      <formula>$C$29="no"</formula>
    </cfRule>
  </conditionalFormatting>
  <conditionalFormatting sqref="A39:C39">
    <cfRule type="expression" dxfId="36" priority="4">
      <formula>$C$38="By Reporting Entity"</formula>
    </cfRule>
  </conditionalFormatting>
  <conditionalFormatting sqref="A40:C40">
    <cfRule type="expression" dxfId="35" priority="3">
      <formula>$C$38="By Reporting Entity"</formula>
    </cfRule>
  </conditionalFormatting>
  <conditionalFormatting sqref="E39">
    <cfRule type="expression" dxfId="34" priority="2">
      <formula>$C$38="By Reporting Entity"</formula>
    </cfRule>
  </conditionalFormatting>
  <conditionalFormatting sqref="E40">
    <cfRule type="expression" dxfId="33" priority="1">
      <formula>$C$38="By Reporting Entity"</formula>
    </cfRule>
  </conditionalFormatting>
  <dataValidations count="3">
    <dataValidation type="list" allowBlank="1" showInputMessage="1" showErrorMessage="1" sqref="C25" xr:uid="{00000000-0002-0000-0000-000000000000}">
      <formula1>"2, 3, 4, 5, 6, 7, 8, 9, 10"</formula1>
    </dataValidation>
    <dataValidation type="list" allowBlank="1" showInputMessage="1" showErrorMessage="1" sqref="C29 C16" xr:uid="{00000000-0002-0000-0000-000001000000}">
      <formula1>"Yes, No"</formula1>
    </dataValidation>
    <dataValidation type="list" allowBlank="1" showInputMessage="1" showErrorMessage="1" sqref="C38" xr:uid="{00000000-0002-0000-0000-000002000000}">
      <formula1>"By Reporting Entity, Through Independent Audit"</formula1>
    </dataValidation>
  </dataValidations>
  <hyperlinks>
    <hyperlink ref="C24" r:id="rId1" xr:uid="{50E499A5-9F40-4DE9-88D3-089DF34DE2D8}"/>
  </hyperlinks>
  <pageMargins left="0.70866141732283472" right="0.70866141732283472" top="0.74803149606299213" bottom="0.74803149606299213" header="0.31496062992125984" footer="0.31496062992125984"/>
  <pageSetup paperSize="5" scale="37"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2052" r:id="rId5" name="Option Button 4">
              <controlPr defaultSize="0" autoFill="0" autoLine="0" autoPict="0">
                <anchor moveWithCells="1">
                  <from>
                    <xdr:col>0</xdr:col>
                    <xdr:colOff>123825</xdr:colOff>
                    <xdr:row>22</xdr:row>
                    <xdr:rowOff>76200</xdr:rowOff>
                  </from>
                  <to>
                    <xdr:col>1</xdr:col>
                    <xdr:colOff>333375</xdr:colOff>
                    <xdr:row>22</xdr:row>
                    <xdr:rowOff>295275</xdr:rowOff>
                  </to>
                </anchor>
              </controlPr>
            </control>
          </mc:Choice>
        </mc:AlternateContent>
        <mc:AlternateContent xmlns:mc="http://schemas.openxmlformats.org/markup-compatibility/2006">
          <mc:Choice Requires="x14">
            <control shapeId="2053" r:id="rId6" name="Option Button 5">
              <controlPr defaultSize="0" autoFill="0" autoLine="0" autoPict="0">
                <anchor moveWithCells="1">
                  <from>
                    <xdr:col>1</xdr:col>
                    <xdr:colOff>419100</xdr:colOff>
                    <xdr:row>22</xdr:row>
                    <xdr:rowOff>76200</xdr:rowOff>
                  </from>
                  <to>
                    <xdr:col>2</xdr:col>
                    <xdr:colOff>847725</xdr:colOff>
                    <xdr:row>22</xdr:row>
                    <xdr:rowOff>295275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16008840-2200-42FC-B1C9-D21A6AEBB9CA}">
            <xm:f>'Cover Page - do not edit'!$L$1=1</xm:f>
            <x14:dxf>
              <fill>
                <patternFill>
                  <bgColor theme="0"/>
                </patternFill>
              </fill>
              <border>
                <left/>
                <right/>
                <top style="thin">
                  <color auto="1"/>
                </top>
                <bottom/>
                <vertical/>
                <horizontal/>
              </border>
            </x14:dxf>
          </x14:cfRule>
          <xm:sqref>A25:C25</xm:sqref>
        </x14:conditionalFormatting>
        <x14:conditionalFormatting xmlns:xm="http://schemas.microsoft.com/office/excel/2006/main">
          <x14:cfRule type="expression" priority="11" id="{FB586AC4-93BA-43AD-8281-28CD653B08E2}">
            <xm:f>'Cover Page - do not edit'!$L$1=1</xm:f>
            <x14:dxf>
              <border>
                <left/>
                <right/>
                <top style="thin">
                  <color auto="1"/>
                </top>
                <bottom/>
                <vertical/>
                <horizontal/>
              </border>
            </x14:dxf>
          </x14:cfRule>
          <xm:sqref>E25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'Payments by Payee'!$CW$1:$CW$152</xm:f>
          </x14:formula1>
          <xm:sqref>C21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26"/>
  <sheetViews>
    <sheetView showGridLines="0" tabSelected="1" zoomScaleNormal="100" workbookViewId="0">
      <selection activeCell="K6" sqref="K6"/>
    </sheetView>
  </sheetViews>
  <sheetFormatPr defaultRowHeight="15" x14ac:dyDescent="0.25"/>
  <cols>
    <col min="1" max="1" width="39.85546875" customWidth="1"/>
    <col min="2" max="2" width="10.42578125" style="30" customWidth="1"/>
    <col min="3" max="3" width="15.42578125" style="30" customWidth="1"/>
    <col min="4" max="4" width="10" style="30" customWidth="1"/>
    <col min="5" max="5" width="15.42578125" style="30" customWidth="1"/>
    <col min="6" max="6" width="13.85546875" style="30" customWidth="1"/>
    <col min="7" max="7" width="17.140625" style="30" customWidth="1"/>
    <col min="8" max="8" width="25.42578125" customWidth="1"/>
  </cols>
  <sheetData>
    <row r="1" spans="1:13" ht="41.25" customHeight="1" x14ac:dyDescent="0.25">
      <c r="A1" s="164" t="s">
        <v>9</v>
      </c>
      <c r="B1" s="165"/>
      <c r="C1" s="165"/>
      <c r="D1" s="165"/>
      <c r="E1" s="165"/>
      <c r="F1" s="165"/>
      <c r="G1" s="165"/>
      <c r="H1" s="151"/>
      <c r="L1" s="25">
        <v>1</v>
      </c>
    </row>
    <row r="2" spans="1:13" ht="24" customHeight="1" x14ac:dyDescent="0.25">
      <c r="A2" s="83" t="s">
        <v>3</v>
      </c>
      <c r="B2" s="153" t="str">
        <f>IF('Data Entry'!C8="","",'Data Entry'!C8)</f>
        <v>Blackbird Energy Inc.</v>
      </c>
      <c r="C2" s="153"/>
      <c r="D2" s="154"/>
      <c r="E2" s="154"/>
      <c r="F2" s="154"/>
      <c r="G2" s="154"/>
      <c r="H2" s="152"/>
    </row>
    <row r="3" spans="1:13" ht="31.5" x14ac:dyDescent="0.25">
      <c r="A3" s="83" t="s">
        <v>2</v>
      </c>
      <c r="B3" s="118" t="s">
        <v>460</v>
      </c>
      <c r="C3" s="85">
        <f>IF('Data Entry'!C10="","",'Data Entry'!C10)</f>
        <v>42948</v>
      </c>
      <c r="D3" s="118" t="s">
        <v>461</v>
      </c>
      <c r="E3" s="85">
        <f>IF('Data Entry'!C11="","",'Data Entry'!C11)</f>
        <v>43312</v>
      </c>
      <c r="F3" s="119" t="s">
        <v>22</v>
      </c>
      <c r="G3" s="85">
        <f>IF('Data Entry'!C22="","",'Data Entry'!C22)</f>
        <v>43458</v>
      </c>
      <c r="H3" s="152"/>
    </row>
    <row r="4" spans="1:13" ht="20.25" customHeight="1" x14ac:dyDescent="0.25">
      <c r="A4" s="172" t="s">
        <v>4</v>
      </c>
      <c r="B4" s="173" t="str">
        <f>IF('Data Entry'!C9="","",'Data Entry'!C9)</f>
        <v>E588475</v>
      </c>
      <c r="C4" s="173"/>
      <c r="D4" s="156"/>
      <c r="E4" s="156"/>
      <c r="F4" s="157" t="str">
        <f>IF(L1=1,"","Report Version")</f>
        <v/>
      </c>
      <c r="G4" s="157"/>
      <c r="H4" s="74"/>
    </row>
    <row r="5" spans="1:13" ht="20.25" customHeight="1" x14ac:dyDescent="0.25">
      <c r="A5" s="172"/>
      <c r="B5" s="173"/>
      <c r="C5" s="173"/>
      <c r="D5" s="156"/>
      <c r="E5" s="156"/>
      <c r="F5" s="153" t="str">
        <f>IF(L1=1,"",IF('Data Entry'!C25="","Enter Version Number of Report",'Data Entry'!C25))</f>
        <v/>
      </c>
      <c r="G5" s="153"/>
      <c r="H5" s="74"/>
    </row>
    <row r="6" spans="1:13" ht="36" customHeight="1" x14ac:dyDescent="0.25">
      <c r="A6" s="83" t="s">
        <v>462</v>
      </c>
      <c r="B6" s="153" t="str">
        <f>IF('Data Entry'!C12="","",'Data Entry'!C12)</f>
        <v/>
      </c>
      <c r="C6" s="154"/>
      <c r="D6" s="154"/>
      <c r="E6" s="154"/>
      <c r="F6" s="154"/>
      <c r="G6" s="154"/>
      <c r="H6" s="74"/>
    </row>
    <row r="7" spans="1:13" ht="8.25" customHeight="1" x14ac:dyDescent="0.25">
      <c r="A7" s="174"/>
      <c r="B7" s="175"/>
      <c r="C7" s="175"/>
      <c r="D7" s="175"/>
      <c r="E7" s="175"/>
      <c r="F7" s="175"/>
      <c r="G7" s="175"/>
      <c r="H7" s="74"/>
    </row>
    <row r="8" spans="1:13" ht="30.75" customHeight="1" x14ac:dyDescent="0.25">
      <c r="A8" s="83" t="str">
        <f>IF('Data Entry'!C16="yes","For Consolidated Reports - Subsidiary Reporting Entities Included in Report:","Not Consolidated")</f>
        <v>For Consolidated Reports - Subsidiary Reporting Entities Included in Report:</v>
      </c>
      <c r="B8" s="153" t="str">
        <f>IF('Data Entry'!C16="yes",IF('Data Entry'!C17="","",'Data Entry'!C17),"")</f>
        <v>E461760 Pennant Energy Inc.</v>
      </c>
      <c r="C8" s="154"/>
      <c r="D8" s="154"/>
      <c r="E8" s="154"/>
      <c r="F8" s="154"/>
      <c r="G8" s="154"/>
      <c r="H8" s="74"/>
    </row>
    <row r="9" spans="1:13" ht="8.25" customHeight="1" x14ac:dyDescent="0.25">
      <c r="A9" s="174"/>
      <c r="B9" s="175"/>
      <c r="C9" s="175"/>
      <c r="D9" s="175"/>
      <c r="E9" s="175"/>
      <c r="F9" s="175"/>
      <c r="G9" s="175"/>
      <c r="H9" s="74"/>
    </row>
    <row r="10" spans="1:13" ht="48" customHeight="1" x14ac:dyDescent="0.25">
      <c r="A10" s="83" t="str">
        <f>IF('Data Entry'!C29="yes","For Substituted Reports - Jurisdiction in which the Transparency Report was Originally Filed:","Not Substituted")</f>
        <v>Not Substituted</v>
      </c>
      <c r="B10" s="153" t="str">
        <f>IF('Data Entry'!C29="yes",IF('Data Entry'!C30="","",'Data Entry'!C30),"")</f>
        <v/>
      </c>
      <c r="C10" s="153"/>
      <c r="D10" s="155" t="str">
        <f>IF('Data Entry'!C29="yes","Report Due Date in Other Jurisdiction","")</f>
        <v/>
      </c>
      <c r="E10" s="155"/>
      <c r="F10" s="155"/>
      <c r="G10" s="85" t="str">
        <f>IF('Data Entry'!C29="yes",IF('Data Entry'!C31="","",'Data Entry'!C31),"")</f>
        <v/>
      </c>
      <c r="H10" s="74"/>
    </row>
    <row r="11" spans="1:13" ht="7.5" customHeight="1" x14ac:dyDescent="0.25">
      <c r="A11" s="170"/>
      <c r="B11" s="171"/>
      <c r="C11" s="171"/>
      <c r="D11" s="171"/>
      <c r="E11" s="171"/>
      <c r="F11" s="171"/>
      <c r="G11" s="171"/>
      <c r="H11" s="74"/>
    </row>
    <row r="12" spans="1:13" s="9" customFormat="1" ht="19.5" customHeight="1" x14ac:dyDescent="0.25">
      <c r="A12" s="120" t="str">
        <f>IF('Data Entry'!C38="By Reporting Entity","Attestation by Reporting Entity","Attestation Through Independent Audit")</f>
        <v>Attestation by Reporting Entity</v>
      </c>
      <c r="B12" s="113"/>
      <c r="C12" s="113"/>
      <c r="D12" s="113"/>
      <c r="E12" s="113"/>
      <c r="F12" s="113"/>
      <c r="G12" s="113"/>
      <c r="H12" s="121"/>
    </row>
    <row r="13" spans="1:13" x14ac:dyDescent="0.25">
      <c r="A13" s="166" t="str">
        <f>IF('Data Entry'!C38="By Reporting Entity",RIGHT('Data Entry'!A36:C36,LEN('Data Entry'!A36:C36)-21),MID('Data Entry'!E36,28,452)&amp;IF('Data Entry'!C39="","YYYY-MM-DD",TEXT('Data Entry'!C39,"yyyy-mm-dd"))&amp;", on the ESTMA Report for the entity(ies) and period listed above.
The independent auditor's report can be found at "&amp;'Data Entry'!C40&amp;".")</f>
        <v xml:space="preserve">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v>
      </c>
      <c r="B13" s="167"/>
      <c r="C13" s="167"/>
      <c r="D13" s="167"/>
      <c r="E13" s="167"/>
      <c r="F13" s="167"/>
      <c r="G13" s="167"/>
      <c r="H13" s="74"/>
    </row>
    <row r="14" spans="1:13" x14ac:dyDescent="0.25">
      <c r="A14" s="166"/>
      <c r="B14" s="167"/>
      <c r="C14" s="167"/>
      <c r="D14" s="167"/>
      <c r="E14" s="167"/>
      <c r="F14" s="167"/>
      <c r="G14" s="167"/>
      <c r="H14" s="74"/>
    </row>
    <row r="15" spans="1:13" x14ac:dyDescent="0.25">
      <c r="A15" s="166"/>
      <c r="B15" s="167"/>
      <c r="C15" s="167"/>
      <c r="D15" s="167"/>
      <c r="E15" s="167"/>
      <c r="F15" s="167"/>
      <c r="G15" s="167"/>
      <c r="H15" s="74"/>
    </row>
    <row r="16" spans="1:13" ht="16.5" x14ac:dyDescent="0.25">
      <c r="A16" s="168"/>
      <c r="B16" s="169"/>
      <c r="C16" s="169"/>
      <c r="D16" s="169"/>
      <c r="E16" s="169"/>
      <c r="F16" s="169"/>
      <c r="G16" s="169"/>
      <c r="H16" s="74"/>
      <c r="M16" s="24"/>
    </row>
    <row r="17" spans="1:8" ht="23.25" customHeight="1" x14ac:dyDescent="0.25">
      <c r="A17" s="168"/>
      <c r="B17" s="169"/>
      <c r="C17" s="169"/>
      <c r="D17" s="169"/>
      <c r="E17" s="169"/>
      <c r="F17" s="169"/>
      <c r="G17" s="169"/>
      <c r="H17" s="74"/>
    </row>
    <row r="18" spans="1:8" x14ac:dyDescent="0.25">
      <c r="A18" s="116"/>
      <c r="B18" s="114"/>
      <c r="C18" s="114"/>
      <c r="D18" s="114"/>
      <c r="E18" s="114"/>
      <c r="F18" s="114"/>
      <c r="G18" s="114"/>
      <c r="H18" s="74"/>
    </row>
    <row r="19" spans="1:8" x14ac:dyDescent="0.25">
      <c r="A19" s="117"/>
      <c r="B19" s="115"/>
      <c r="C19" s="115"/>
      <c r="D19" s="115"/>
      <c r="E19" s="115"/>
      <c r="F19" s="115"/>
      <c r="G19" s="115"/>
      <c r="H19" s="74"/>
    </row>
    <row r="20" spans="1:8" ht="33" x14ac:dyDescent="0.25">
      <c r="A20" s="122" t="s">
        <v>463</v>
      </c>
      <c r="B20" s="160" t="str">
        <f>IF('Data Entry'!C42="","",'Data Entry'!C42)</f>
        <v>Travis Belak</v>
      </c>
      <c r="C20" s="160"/>
      <c r="D20" s="160"/>
      <c r="E20" s="160"/>
      <c r="F20" s="158" t="s">
        <v>465</v>
      </c>
      <c r="G20" s="162">
        <f>IF('Data Entry'!C44="","",'Data Entry'!C44)</f>
        <v>43458</v>
      </c>
      <c r="H20" s="74"/>
    </row>
    <row r="21" spans="1:8" ht="17.25" thickBot="1" x14ac:dyDescent="0.3">
      <c r="A21" s="123" t="s">
        <v>464</v>
      </c>
      <c r="B21" s="161" t="str">
        <f>IF('Data Entry'!C43="","",'Data Entry'!C43)</f>
        <v>Chief Financial Officer</v>
      </c>
      <c r="C21" s="161"/>
      <c r="D21" s="161"/>
      <c r="E21" s="161"/>
      <c r="F21" s="159"/>
      <c r="G21" s="163"/>
      <c r="H21" s="124"/>
    </row>
    <row r="24" spans="1:8" x14ac:dyDescent="0.25">
      <c r="A24" s="1"/>
      <c r="B24" s="28"/>
      <c r="C24" s="28"/>
      <c r="D24" s="28"/>
      <c r="E24" s="28"/>
      <c r="F24" s="28"/>
      <c r="G24" s="28"/>
    </row>
    <row r="25" spans="1:8" x14ac:dyDescent="0.25">
      <c r="A25" s="1"/>
      <c r="B25" s="28"/>
      <c r="C25" s="28"/>
      <c r="D25" s="28"/>
      <c r="E25" s="28"/>
      <c r="F25" s="28"/>
      <c r="G25" s="28"/>
    </row>
    <row r="26" spans="1:8" x14ac:dyDescent="0.25">
      <c r="A26" s="1"/>
      <c r="B26" s="28"/>
      <c r="C26" s="28"/>
      <c r="D26" s="28"/>
      <c r="E26" s="28"/>
      <c r="F26" s="28"/>
    </row>
  </sheetData>
  <mergeCells count="20">
    <mergeCell ref="F20:F21"/>
    <mergeCell ref="B20:E20"/>
    <mergeCell ref="B21:E21"/>
    <mergeCell ref="G20:G21"/>
    <mergeCell ref="A1:G1"/>
    <mergeCell ref="B8:G8"/>
    <mergeCell ref="A13:G17"/>
    <mergeCell ref="A11:G11"/>
    <mergeCell ref="A4:A5"/>
    <mergeCell ref="B4:C5"/>
    <mergeCell ref="A7:G7"/>
    <mergeCell ref="A9:G9"/>
    <mergeCell ref="H1:H3"/>
    <mergeCell ref="B2:G2"/>
    <mergeCell ref="B10:C10"/>
    <mergeCell ref="D10:F10"/>
    <mergeCell ref="D4:E5"/>
    <mergeCell ref="F4:G4"/>
    <mergeCell ref="F5:G5"/>
    <mergeCell ref="B6:G6"/>
  </mergeCells>
  <conditionalFormatting sqref="F4:G4">
    <cfRule type="expression" dxfId="30" priority="5">
      <formula>$L$1=1</formula>
    </cfRule>
  </conditionalFormatting>
  <pageMargins left="0.7" right="0.7" top="0.75" bottom="0.75" header="0.3" footer="0.3"/>
  <pageSetup paperSize="5" fitToWidth="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44" r:id="rId4" name="Group Box 20">
              <controlPr defaultSize="0" autoFill="0" autoPict="0">
                <anchor moveWithCells="1">
                  <from>
                    <xdr:col>9</xdr:col>
                    <xdr:colOff>152400</xdr:colOff>
                    <xdr:row>6</xdr:row>
                    <xdr:rowOff>95250</xdr:rowOff>
                  </from>
                  <to>
                    <xdr:col>12</xdr:col>
                    <xdr:colOff>0</xdr:colOff>
                    <xdr:row>9</xdr:row>
                    <xdr:rowOff>0</xdr:rowOff>
                  </to>
                </anchor>
              </controlPr>
            </control>
          </mc:Choice>
        </mc:AlternateContent>
        <mc:AlternateContent xmlns:mc="http://schemas.openxmlformats.org/markup-compatibility/2006">
          <mc:Choice Requires="x14">
            <control shapeId="1048" r:id="rId5" name="Option Button 24">
              <controlPr defaultSize="0" autoFill="0" autoLine="0" autoPict="0">
                <anchor moveWithCells="1">
                  <from>
                    <xdr:col>3</xdr:col>
                    <xdr:colOff>76200</xdr:colOff>
                    <xdr:row>3</xdr:row>
                    <xdr:rowOff>76200</xdr:rowOff>
                  </from>
                  <to>
                    <xdr:col>4</xdr:col>
                    <xdr:colOff>790575</xdr:colOff>
                    <xdr:row>4</xdr:row>
                    <xdr:rowOff>38100</xdr:rowOff>
                  </to>
                </anchor>
              </controlPr>
            </control>
          </mc:Choice>
        </mc:AlternateContent>
        <mc:AlternateContent xmlns:mc="http://schemas.openxmlformats.org/markup-compatibility/2006">
          <mc:Choice Requires="x14">
            <control shapeId="1049" r:id="rId6" name="Option Button 25">
              <controlPr defaultSize="0" autoFill="0" autoLine="0" autoPict="0">
                <anchor moveWithCells="1">
                  <from>
                    <xdr:col>3</xdr:col>
                    <xdr:colOff>76200</xdr:colOff>
                    <xdr:row>4</xdr:row>
                    <xdr:rowOff>0</xdr:rowOff>
                  </from>
                  <to>
                    <xdr:col>4</xdr:col>
                    <xdr:colOff>685800</xdr:colOff>
                    <xdr:row>4</xdr:row>
                    <xdr:rowOff>219075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8DF6BF5C-2B61-4DD5-B5CA-AAF9A2F7C985}">
            <xm:f>'Data Entry'!$C$29="yes"</xm:f>
            <x14:dxf>
              <fill>
                <patternFill>
                  <bgColor theme="0" tint="-4.9989318521683403E-2"/>
                </patternFill>
              </fill>
              <border>
                <left style="thin">
                  <color auto="1"/>
                </left>
                <right style="thin">
                  <color auto="1"/>
                </right>
                <vertical/>
                <horizontal/>
              </border>
            </x14:dxf>
          </x14:cfRule>
          <xm:sqref>D10:F10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CW264"/>
  <sheetViews>
    <sheetView showGridLines="0" zoomScaleNormal="100" workbookViewId="0">
      <pane ySplit="9" topLeftCell="A10" activePane="bottomLeft" state="frozen"/>
      <selection activeCell="C36" sqref="C36"/>
      <selection pane="bottomLeft" activeCell="A41" sqref="A41:K41"/>
    </sheetView>
  </sheetViews>
  <sheetFormatPr defaultRowHeight="15" x14ac:dyDescent="0.25"/>
  <cols>
    <col min="1" max="1" width="28.140625" style="5" customWidth="1"/>
    <col min="2" max="2" width="28" style="5" customWidth="1"/>
    <col min="3" max="3" width="22.5703125" style="2" customWidth="1"/>
    <col min="4" max="4" width="19.7109375" style="3" customWidth="1"/>
    <col min="5" max="5" width="19.7109375" style="4" customWidth="1"/>
    <col min="6" max="6" width="19.7109375" style="6" customWidth="1"/>
    <col min="7" max="7" width="23.140625" customWidth="1"/>
    <col min="8" max="9" width="19.7109375" customWidth="1"/>
    <col min="10" max="11" width="19.7109375" style="1" customWidth="1"/>
    <col min="12" max="12" width="25.42578125" customWidth="1"/>
    <col min="29" max="29" width="9.140625" style="32"/>
    <col min="101" max="101" width="9.140625" style="32"/>
  </cols>
  <sheetData>
    <row r="1" spans="1:101" ht="15" customHeight="1" x14ac:dyDescent="0.25">
      <c r="A1" s="185" t="s">
        <v>9</v>
      </c>
      <c r="B1" s="186"/>
      <c r="C1" s="186"/>
      <c r="D1" s="186"/>
      <c r="E1" s="186"/>
      <c r="F1" s="186"/>
      <c r="G1" s="186"/>
      <c r="H1" s="186"/>
      <c r="I1" s="186"/>
      <c r="J1" s="186"/>
      <c r="K1" s="186"/>
      <c r="L1" s="187"/>
      <c r="AC1" s="32" t="s">
        <v>81</v>
      </c>
      <c r="CW1" s="32" t="s">
        <v>411</v>
      </c>
    </row>
    <row r="2" spans="1:101" ht="15" customHeight="1" x14ac:dyDescent="0.25">
      <c r="A2" s="188"/>
      <c r="B2" s="189"/>
      <c r="C2" s="189"/>
      <c r="D2" s="189"/>
      <c r="E2" s="189"/>
      <c r="F2" s="189"/>
      <c r="G2" s="189"/>
      <c r="H2" s="189"/>
      <c r="I2" s="189"/>
      <c r="J2" s="189"/>
      <c r="K2" s="189"/>
      <c r="L2" s="190"/>
      <c r="AC2" s="32" t="s">
        <v>292</v>
      </c>
      <c r="CW2" s="32" t="s">
        <v>322</v>
      </c>
    </row>
    <row r="3" spans="1:101" ht="15" customHeight="1" x14ac:dyDescent="0.25">
      <c r="A3" s="191"/>
      <c r="B3" s="192"/>
      <c r="C3" s="192"/>
      <c r="D3" s="192"/>
      <c r="E3" s="192"/>
      <c r="F3" s="192"/>
      <c r="G3" s="192"/>
      <c r="H3" s="192"/>
      <c r="I3" s="192"/>
      <c r="J3" s="192"/>
      <c r="K3" s="192"/>
      <c r="L3" s="193"/>
      <c r="AC3" s="32" t="s">
        <v>293</v>
      </c>
      <c r="CW3" s="32" t="s">
        <v>386</v>
      </c>
    </row>
    <row r="4" spans="1:101" ht="16.5" customHeight="1" x14ac:dyDescent="0.25">
      <c r="A4" s="94" t="s">
        <v>2</v>
      </c>
      <c r="B4" s="95" t="s">
        <v>6</v>
      </c>
      <c r="C4" s="84">
        <f>'Cover Page - do not edit'!C3</f>
        <v>42948</v>
      </c>
      <c r="D4" s="97" t="s">
        <v>7</v>
      </c>
      <c r="E4" s="85">
        <f>'Cover Page - do not edit'!E3</f>
        <v>43312</v>
      </c>
      <c r="F4" s="28"/>
      <c r="G4" s="88"/>
      <c r="H4" s="87"/>
      <c r="I4" s="82"/>
      <c r="J4" s="28"/>
      <c r="K4" s="28"/>
      <c r="L4" s="29"/>
      <c r="AC4" s="32" t="s">
        <v>294</v>
      </c>
      <c r="CW4" s="32" t="s">
        <v>362</v>
      </c>
    </row>
    <row r="5" spans="1:101" ht="16.5" customHeight="1" x14ac:dyDescent="0.25">
      <c r="A5" s="94" t="s">
        <v>3</v>
      </c>
      <c r="B5" s="200" t="str">
        <f>'Cover Page - do not edit'!B2:G2</f>
        <v>Blackbird Energy Inc.</v>
      </c>
      <c r="C5" s="201"/>
      <c r="D5" s="202"/>
      <c r="E5" s="202"/>
      <c r="F5" s="203"/>
      <c r="G5" s="96" t="s">
        <v>20</v>
      </c>
      <c r="H5" s="204" t="str">
        <f>IF('Data Entry'!C21="","",'Data Entry'!C21)</f>
        <v>CAD</v>
      </c>
      <c r="I5" s="205"/>
      <c r="J5" s="28"/>
      <c r="K5" s="28"/>
      <c r="L5" s="29"/>
      <c r="AC5" s="32" t="s">
        <v>295</v>
      </c>
      <c r="CW5" s="32" t="s">
        <v>335</v>
      </c>
    </row>
    <row r="6" spans="1:101" ht="32.25" customHeight="1" x14ac:dyDescent="0.25">
      <c r="A6" s="94" t="s">
        <v>4</v>
      </c>
      <c r="B6" s="194" t="str">
        <f>'Cover Page - do not edit'!B4</f>
        <v>E588475</v>
      </c>
      <c r="C6" s="195"/>
      <c r="D6" s="195"/>
      <c r="E6" s="195"/>
      <c r="F6" s="196"/>
      <c r="G6" s="86"/>
      <c r="H6" s="206"/>
      <c r="I6" s="206"/>
      <c r="J6" s="51"/>
      <c r="K6" s="51"/>
      <c r="L6" s="29"/>
      <c r="AC6" s="32" t="s">
        <v>296</v>
      </c>
      <c r="CW6" s="32" t="s">
        <v>419</v>
      </c>
    </row>
    <row r="7" spans="1:101" ht="32.25" customHeight="1" x14ac:dyDescent="0.25">
      <c r="A7" s="99" t="s">
        <v>5</v>
      </c>
      <c r="B7" s="197" t="str">
        <f>'Cover Page - do not edit'!B8:G8</f>
        <v>E461760 Pennant Energy Inc.</v>
      </c>
      <c r="C7" s="198"/>
      <c r="D7" s="198"/>
      <c r="E7" s="198"/>
      <c r="F7" s="199"/>
      <c r="G7" s="79"/>
      <c r="H7" s="207"/>
      <c r="I7" s="207"/>
      <c r="J7" s="80"/>
      <c r="K7" s="81"/>
      <c r="L7" s="100"/>
      <c r="AC7" s="32" t="s">
        <v>297</v>
      </c>
      <c r="CW7" s="32" t="s">
        <v>372</v>
      </c>
    </row>
    <row r="8" spans="1:101" ht="24" customHeight="1" x14ac:dyDescent="0.25">
      <c r="A8" s="182" t="s">
        <v>10</v>
      </c>
      <c r="B8" s="183"/>
      <c r="C8" s="183"/>
      <c r="D8" s="183"/>
      <c r="E8" s="183"/>
      <c r="F8" s="183"/>
      <c r="G8" s="183"/>
      <c r="H8" s="183"/>
      <c r="I8" s="183"/>
      <c r="J8" s="183"/>
      <c r="K8" s="183"/>
      <c r="L8" s="184"/>
      <c r="AC8" s="32" t="s">
        <v>298</v>
      </c>
      <c r="CW8" s="32" t="s">
        <v>314</v>
      </c>
    </row>
    <row r="9" spans="1:101" ht="51" x14ac:dyDescent="0.25">
      <c r="A9" s="101" t="s">
        <v>11</v>
      </c>
      <c r="B9" s="89" t="s">
        <v>40</v>
      </c>
      <c r="C9" s="89" t="s">
        <v>41</v>
      </c>
      <c r="D9" s="90" t="s">
        <v>1</v>
      </c>
      <c r="E9" s="91" t="s">
        <v>12</v>
      </c>
      <c r="F9" s="92" t="s">
        <v>13</v>
      </c>
      <c r="G9" s="90" t="s">
        <v>14</v>
      </c>
      <c r="H9" s="92" t="s">
        <v>15</v>
      </c>
      <c r="I9" s="90" t="s">
        <v>16</v>
      </c>
      <c r="J9" s="89" t="s">
        <v>17</v>
      </c>
      <c r="K9" s="93" t="s">
        <v>18</v>
      </c>
      <c r="L9" s="102" t="s">
        <v>474</v>
      </c>
      <c r="AC9" s="32" t="s">
        <v>299</v>
      </c>
      <c r="CW9" s="32" t="s">
        <v>373</v>
      </c>
    </row>
    <row r="10" spans="1:101" x14ac:dyDescent="0.25">
      <c r="A10" s="69" t="s">
        <v>81</v>
      </c>
      <c r="B10" s="65" t="s">
        <v>509</v>
      </c>
      <c r="C10" s="65"/>
      <c r="D10" s="66"/>
      <c r="E10" s="67">
        <v>657538.68000000005</v>
      </c>
      <c r="F10" s="67">
        <v>116344.11</v>
      </c>
      <c r="G10" s="67"/>
      <c r="H10" s="67">
        <v>587601.92000000004</v>
      </c>
      <c r="I10" s="67"/>
      <c r="J10" s="67"/>
      <c r="K10" s="68">
        <f>IF(SUM(Table2[[#This Row],[Taxes]:[Infrastructure Improvement Payments]])=0,"",SUM(Table2[[#This Row],[Taxes]:[Infrastructure Improvement Payments]]))</f>
        <v>1361484.71</v>
      </c>
      <c r="L10" s="70"/>
      <c r="AC10" s="32" t="s">
        <v>300</v>
      </c>
      <c r="CW10" s="32" t="s">
        <v>414</v>
      </c>
    </row>
    <row r="11" spans="1:101" ht="15" customHeight="1" x14ac:dyDescent="0.25">
      <c r="A11" s="71" t="s">
        <v>81</v>
      </c>
      <c r="B11" s="61" t="s">
        <v>510</v>
      </c>
      <c r="C11" s="61"/>
      <c r="D11" s="62">
        <v>124257.29</v>
      </c>
      <c r="E11" s="63"/>
      <c r="F11" s="63">
        <v>94367.1</v>
      </c>
      <c r="G11" s="63"/>
      <c r="H11" s="63"/>
      <c r="I11" s="63"/>
      <c r="J11" s="63"/>
      <c r="K11" s="64">
        <f>IF(SUM(Table2[[#This Row],[Taxes]:[Infrastructure Improvement Payments]])=0,"",SUM(Table2[[#This Row],[Taxes]:[Infrastructure Improvement Payments]]))</f>
        <v>218624.39</v>
      </c>
      <c r="L11" s="72"/>
      <c r="AC11" s="32" t="s">
        <v>301</v>
      </c>
      <c r="CW11" s="32" t="s">
        <v>413</v>
      </c>
    </row>
    <row r="12" spans="1:101" ht="15" hidden="1" customHeight="1" x14ac:dyDescent="0.25">
      <c r="A12" s="71"/>
      <c r="B12" s="61"/>
      <c r="C12" s="61"/>
      <c r="D12" s="62"/>
      <c r="E12" s="63"/>
      <c r="F12" s="63"/>
      <c r="G12" s="63"/>
      <c r="H12" s="63"/>
      <c r="I12" s="63"/>
      <c r="J12" s="63"/>
      <c r="K12" s="64" t="str">
        <f>IF(SUM(Table2[[#This Row],[Taxes]:[Infrastructure Improvement Payments]])=0,"",SUM(Table2[[#This Row],[Taxes]:[Infrastructure Improvement Payments]]))</f>
        <v/>
      </c>
      <c r="L12" s="72"/>
      <c r="AC12" s="32" t="s">
        <v>302</v>
      </c>
      <c r="CW12" s="32" t="s">
        <v>415</v>
      </c>
    </row>
    <row r="13" spans="1:101" ht="15" hidden="1" customHeight="1" x14ac:dyDescent="0.25">
      <c r="A13" s="71"/>
      <c r="B13" s="61"/>
      <c r="C13" s="61"/>
      <c r="D13" s="62"/>
      <c r="E13" s="63"/>
      <c r="F13" s="63"/>
      <c r="G13" s="63"/>
      <c r="H13" s="63"/>
      <c r="I13" s="63"/>
      <c r="J13" s="63"/>
      <c r="K13" s="64" t="str">
        <f>IF(SUM(Table2[[#This Row],[Taxes]:[Infrastructure Improvement Payments]])=0,"",SUM(Table2[[#This Row],[Taxes]:[Infrastructure Improvement Payments]]))</f>
        <v/>
      </c>
      <c r="L13" s="72"/>
      <c r="AC13" s="32" t="s">
        <v>303</v>
      </c>
      <c r="CW13" s="32" t="s">
        <v>416</v>
      </c>
    </row>
    <row r="14" spans="1:101" ht="15" hidden="1" customHeight="1" x14ac:dyDescent="0.25">
      <c r="A14" s="71"/>
      <c r="B14" s="61"/>
      <c r="C14" s="61"/>
      <c r="D14" s="62"/>
      <c r="E14" s="63"/>
      <c r="F14" s="63"/>
      <c r="G14" s="63"/>
      <c r="H14" s="63"/>
      <c r="I14" s="63"/>
      <c r="J14" s="63"/>
      <c r="K14" s="64" t="str">
        <f>IF(SUM(Table2[[#This Row],[Taxes]:[Infrastructure Improvement Payments]])=0,"",SUM(Table2[[#This Row],[Taxes]:[Infrastructure Improvement Payments]]))</f>
        <v/>
      </c>
      <c r="L14" s="72"/>
      <c r="AC14" s="32" t="s">
        <v>304</v>
      </c>
      <c r="CW14" s="32" t="s">
        <v>417</v>
      </c>
    </row>
    <row r="15" spans="1:101" ht="15" hidden="1" customHeight="1" x14ac:dyDescent="0.25">
      <c r="A15" s="71"/>
      <c r="B15" s="61"/>
      <c r="C15" s="61"/>
      <c r="D15" s="62"/>
      <c r="E15" s="63"/>
      <c r="F15" s="63"/>
      <c r="G15" s="63"/>
      <c r="H15" s="63"/>
      <c r="I15" s="63"/>
      <c r="J15" s="63"/>
      <c r="K15" s="64" t="str">
        <f>IF(SUM(Table2[[#This Row],[Taxes]:[Infrastructure Improvement Payments]])=0,"",SUM(Table2[[#This Row],[Taxes]:[Infrastructure Improvement Payments]]))</f>
        <v/>
      </c>
      <c r="L15" s="72"/>
      <c r="AC15" s="32" t="s">
        <v>89</v>
      </c>
      <c r="CW15" s="32" t="s">
        <v>420</v>
      </c>
    </row>
    <row r="16" spans="1:101" ht="15" hidden="1" customHeight="1" x14ac:dyDescent="0.25">
      <c r="A16" s="71"/>
      <c r="B16" s="61"/>
      <c r="C16" s="61"/>
      <c r="D16" s="62"/>
      <c r="E16" s="63"/>
      <c r="F16" s="63"/>
      <c r="G16" s="63"/>
      <c r="H16" s="63"/>
      <c r="I16" s="63"/>
      <c r="J16" s="63"/>
      <c r="K16" s="64" t="str">
        <f>IF(SUM(Table2[[#This Row],[Taxes]:[Infrastructure Improvement Payments]])=0,"",SUM(Table2[[#This Row],[Taxes]:[Infrastructure Improvement Payments]]))</f>
        <v/>
      </c>
      <c r="L16" s="72"/>
      <c r="AC16" s="32" t="s">
        <v>47</v>
      </c>
      <c r="CW16" s="32" t="s">
        <v>423</v>
      </c>
    </row>
    <row r="17" spans="1:101" ht="15" hidden="1" customHeight="1" x14ac:dyDescent="0.25">
      <c r="A17" s="71"/>
      <c r="B17" s="61"/>
      <c r="C17" s="61"/>
      <c r="D17" s="62"/>
      <c r="E17" s="63"/>
      <c r="F17" s="63"/>
      <c r="G17" s="63"/>
      <c r="H17" s="63"/>
      <c r="I17" s="63"/>
      <c r="J17" s="63"/>
      <c r="K17" s="64" t="str">
        <f>IF(SUM(Table2[[#This Row],[Taxes]:[Infrastructure Improvement Payments]])=0,"",SUM(Table2[[#This Row],[Taxes]:[Infrastructure Improvement Payments]]))</f>
        <v/>
      </c>
      <c r="L17" s="72"/>
      <c r="AC17" s="32" t="s">
        <v>46</v>
      </c>
      <c r="CW17" s="32" t="s">
        <v>422</v>
      </c>
    </row>
    <row r="18" spans="1:101" ht="15" hidden="1" customHeight="1" x14ac:dyDescent="0.25">
      <c r="A18" s="71"/>
      <c r="B18" s="61"/>
      <c r="C18" s="61"/>
      <c r="D18" s="62"/>
      <c r="E18" s="63"/>
      <c r="F18" s="63"/>
      <c r="G18" s="63"/>
      <c r="H18" s="63"/>
      <c r="I18" s="63"/>
      <c r="J18" s="63"/>
      <c r="K18" s="64" t="str">
        <f>IF(SUM(Table2[[#This Row],[Taxes]:[Infrastructure Improvement Payments]])=0,"",SUM(Table2[[#This Row],[Taxes]:[Infrastructure Improvement Payments]]))</f>
        <v/>
      </c>
      <c r="L18" s="72"/>
      <c r="AC18" s="32" t="s">
        <v>45</v>
      </c>
      <c r="CW18" s="32" t="s">
        <v>408</v>
      </c>
    </row>
    <row r="19" spans="1:101" ht="15" hidden="1" customHeight="1" x14ac:dyDescent="0.25">
      <c r="A19" s="71"/>
      <c r="B19" s="61"/>
      <c r="C19" s="61"/>
      <c r="D19" s="62"/>
      <c r="E19" s="63"/>
      <c r="F19" s="63"/>
      <c r="G19" s="63"/>
      <c r="H19" s="63"/>
      <c r="I19" s="63"/>
      <c r="J19" s="63"/>
      <c r="K19" s="64" t="str">
        <f>IF(SUM(Table2[[#This Row],[Taxes]:[Infrastructure Improvement Payments]])=0,"",SUM(Table2[[#This Row],[Taxes]:[Infrastructure Improvement Payments]]))</f>
        <v/>
      </c>
      <c r="L19" s="72"/>
      <c r="AC19" s="32" t="s">
        <v>44</v>
      </c>
      <c r="CW19" s="32" t="s">
        <v>424</v>
      </c>
    </row>
    <row r="20" spans="1:101" ht="15" hidden="1" customHeight="1" x14ac:dyDescent="0.25">
      <c r="A20" s="71"/>
      <c r="B20" s="61"/>
      <c r="C20" s="61"/>
      <c r="D20" s="62"/>
      <c r="E20" s="63"/>
      <c r="F20" s="63"/>
      <c r="G20" s="63"/>
      <c r="H20" s="63"/>
      <c r="I20" s="63"/>
      <c r="J20" s="63"/>
      <c r="K20" s="64" t="str">
        <f>IF(SUM(Table2[[#This Row],[Taxes]:[Infrastructure Improvement Payments]])=0,"",SUM(Table2[[#This Row],[Taxes]:[Infrastructure Improvement Payments]]))</f>
        <v/>
      </c>
      <c r="L20" s="72"/>
      <c r="AC20" s="32" t="s">
        <v>43</v>
      </c>
      <c r="CW20" s="32" t="s">
        <v>426</v>
      </c>
    </row>
    <row r="21" spans="1:101" ht="15" hidden="1" customHeight="1" x14ac:dyDescent="0.25">
      <c r="A21" s="71"/>
      <c r="B21" s="61"/>
      <c r="C21" s="61"/>
      <c r="D21" s="62"/>
      <c r="E21" s="63"/>
      <c r="F21" s="63"/>
      <c r="G21" s="63"/>
      <c r="H21" s="63"/>
      <c r="I21" s="63"/>
      <c r="J21" s="63"/>
      <c r="K21" s="64"/>
      <c r="L21" s="72"/>
      <c r="AC21" s="32" t="s">
        <v>48</v>
      </c>
      <c r="CW21" s="32" t="s">
        <v>425</v>
      </c>
    </row>
    <row r="22" spans="1:101" ht="15" hidden="1" customHeight="1" x14ac:dyDescent="0.25">
      <c r="A22" s="71"/>
      <c r="B22" s="61"/>
      <c r="C22" s="61"/>
      <c r="D22" s="62"/>
      <c r="E22" s="63"/>
      <c r="F22" s="63"/>
      <c r="G22" s="63"/>
      <c r="H22" s="63"/>
      <c r="I22" s="63"/>
      <c r="J22" s="63"/>
      <c r="K22" s="64"/>
      <c r="L22" s="72"/>
      <c r="AC22" s="32" t="s">
        <v>49</v>
      </c>
      <c r="CW22" s="32" t="s">
        <v>427</v>
      </c>
    </row>
    <row r="23" spans="1:101" ht="15" hidden="1" customHeight="1" x14ac:dyDescent="0.25">
      <c r="A23" s="71"/>
      <c r="B23" s="61"/>
      <c r="C23" s="61"/>
      <c r="D23" s="62"/>
      <c r="E23" s="63"/>
      <c r="F23" s="63"/>
      <c r="G23" s="63"/>
      <c r="H23" s="63"/>
      <c r="I23" s="63"/>
      <c r="J23" s="63"/>
      <c r="K23" s="64"/>
      <c r="L23" s="72"/>
      <c r="AC23" s="32" t="s">
        <v>50</v>
      </c>
      <c r="CW23" s="32" t="s">
        <v>428</v>
      </c>
    </row>
    <row r="24" spans="1:101" ht="15" hidden="1" customHeight="1" x14ac:dyDescent="0.25">
      <c r="A24" s="71"/>
      <c r="B24" s="61"/>
      <c r="C24" s="61"/>
      <c r="D24" s="62"/>
      <c r="E24" s="63"/>
      <c r="F24" s="63"/>
      <c r="G24" s="63"/>
      <c r="H24" s="63"/>
      <c r="I24" s="63"/>
      <c r="J24" s="63"/>
      <c r="K24" s="64"/>
      <c r="L24" s="72"/>
      <c r="AC24" s="32" t="s">
        <v>52</v>
      </c>
      <c r="CW24" s="32" t="s">
        <v>430</v>
      </c>
    </row>
    <row r="25" spans="1:101" ht="15" hidden="1" customHeight="1" x14ac:dyDescent="0.25">
      <c r="A25" s="71"/>
      <c r="B25" s="61"/>
      <c r="C25" s="61"/>
      <c r="D25" s="62"/>
      <c r="E25" s="63" t="s">
        <v>500</v>
      </c>
      <c r="F25" s="63"/>
      <c r="G25" s="63"/>
      <c r="H25" s="63"/>
      <c r="I25" s="63"/>
      <c r="J25" s="63"/>
      <c r="K25" s="64" t="str">
        <f>IF(SUM(Table2[[#This Row],[Taxes]:[Infrastructure Improvement Payments]])=0,"",SUM(Table2[[#This Row],[Taxes]:[Infrastructure Improvement Payments]]))</f>
        <v/>
      </c>
      <c r="L25" s="72"/>
      <c r="AC25" s="32" t="s">
        <v>51</v>
      </c>
      <c r="CW25" s="32" t="s">
        <v>431</v>
      </c>
    </row>
    <row r="26" spans="1:101" ht="15" hidden="1" customHeight="1" x14ac:dyDescent="0.25">
      <c r="A26" s="71"/>
      <c r="B26" s="61"/>
      <c r="C26" s="61"/>
      <c r="D26" s="62"/>
      <c r="E26" s="63"/>
      <c r="F26" s="63"/>
      <c r="G26" s="63"/>
      <c r="H26" s="63"/>
      <c r="I26" s="63"/>
      <c r="J26" s="63"/>
      <c r="K26" s="64" t="str">
        <f>IF(SUM(Table2[[#This Row],[Taxes]:[Infrastructure Improvement Payments]])=0,"",SUM(Table2[[#This Row],[Taxes]:[Infrastructure Improvement Payments]]))</f>
        <v/>
      </c>
      <c r="L26" s="72"/>
      <c r="AC26" s="32" t="s">
        <v>53</v>
      </c>
      <c r="CW26" s="32" t="s">
        <v>308</v>
      </c>
    </row>
    <row r="27" spans="1:101" ht="15" hidden="1" customHeight="1" x14ac:dyDescent="0.25">
      <c r="A27" s="71"/>
      <c r="B27" s="61"/>
      <c r="C27" s="61"/>
      <c r="D27" s="62"/>
      <c r="E27" s="63"/>
      <c r="F27" s="63"/>
      <c r="G27" s="63"/>
      <c r="H27" s="63"/>
      <c r="I27" s="63"/>
      <c r="J27" s="63"/>
      <c r="K27" s="64" t="str">
        <f>IF(SUM(Table2[[#This Row],[Taxes]:[Infrastructure Improvement Payments]])=0,"",SUM(Table2[[#This Row],[Taxes]:[Infrastructure Improvement Payments]]))</f>
        <v/>
      </c>
      <c r="L27" s="72"/>
      <c r="AC27" s="32" t="s">
        <v>54</v>
      </c>
      <c r="CW27" s="32" t="s">
        <v>433</v>
      </c>
    </row>
    <row r="28" spans="1:101" ht="15" hidden="1" customHeight="1" x14ac:dyDescent="0.25">
      <c r="A28" s="71"/>
      <c r="B28" s="61"/>
      <c r="C28" s="61"/>
      <c r="D28" s="62"/>
      <c r="E28" s="63"/>
      <c r="F28" s="61"/>
      <c r="G28" s="63"/>
      <c r="H28" s="63"/>
      <c r="I28" s="63"/>
      <c r="J28" s="63"/>
      <c r="K28" s="64" t="str">
        <f>IF(SUM(Table2[[#This Row],[Taxes]:[Infrastructure Improvement Payments]])=0,"",SUM(Table2[[#This Row],[Taxes]:[Infrastructure Improvement Payments]]))</f>
        <v/>
      </c>
      <c r="L28" s="72"/>
      <c r="AC28" s="32" t="s">
        <v>55</v>
      </c>
      <c r="CW28" s="32" t="s">
        <v>432</v>
      </c>
    </row>
    <row r="29" spans="1:101" ht="15" hidden="1" customHeight="1" x14ac:dyDescent="0.25">
      <c r="A29" s="71"/>
      <c r="B29" s="61"/>
      <c r="C29" s="61"/>
      <c r="D29" s="62"/>
      <c r="E29" s="63"/>
      <c r="F29" s="63"/>
      <c r="G29" s="63"/>
      <c r="H29" s="63"/>
      <c r="I29" s="63"/>
      <c r="J29" s="63"/>
      <c r="K29" s="64" t="str">
        <f>IF(SUM(Table2[[#This Row],[Taxes]:[Infrastructure Improvement Payments]])=0,"",SUM(Table2[[#This Row],[Taxes]:[Infrastructure Improvement Payments]]))</f>
        <v/>
      </c>
      <c r="L29" s="72"/>
      <c r="AC29" s="32" t="s">
        <v>56</v>
      </c>
      <c r="CW29" s="32" t="s">
        <v>387</v>
      </c>
    </row>
    <row r="30" spans="1:101" ht="15" hidden="1" customHeight="1" x14ac:dyDescent="0.25">
      <c r="A30" s="71"/>
      <c r="B30" s="61"/>
      <c r="C30" s="61"/>
      <c r="D30" s="62"/>
      <c r="E30" s="63"/>
      <c r="F30" s="63"/>
      <c r="G30" s="63"/>
      <c r="H30" s="63"/>
      <c r="I30" s="63"/>
      <c r="J30" s="63"/>
      <c r="K30" s="64" t="str">
        <f>IF(SUM(Table2[[#This Row],[Taxes]:[Infrastructure Improvement Payments]])=0,"",SUM(Table2[[#This Row],[Taxes]:[Infrastructure Improvement Payments]]))</f>
        <v/>
      </c>
      <c r="L30" s="72"/>
      <c r="AC30" s="32" t="s">
        <v>57</v>
      </c>
      <c r="CW30" s="32" t="s">
        <v>435</v>
      </c>
    </row>
    <row r="31" spans="1:101" ht="15" hidden="1" customHeight="1" x14ac:dyDescent="0.25">
      <c r="A31" s="71"/>
      <c r="B31" s="61"/>
      <c r="C31" s="61"/>
      <c r="D31" s="62"/>
      <c r="E31" s="63"/>
      <c r="F31" s="63"/>
      <c r="G31" s="63"/>
      <c r="H31" s="63"/>
      <c r="I31" s="63"/>
      <c r="J31" s="63"/>
      <c r="K31" s="64" t="str">
        <f>IF(SUM(Table2[[#This Row],[Taxes]:[Infrastructure Improvement Payments]])=0,"",SUM(Table2[[#This Row],[Taxes]:[Infrastructure Improvement Payments]]))</f>
        <v/>
      </c>
      <c r="L31" s="72"/>
      <c r="AC31" s="32" t="s">
        <v>60</v>
      </c>
      <c r="CW31" s="32" t="s">
        <v>436</v>
      </c>
    </row>
    <row r="32" spans="1:101" ht="15" hidden="1" customHeight="1" x14ac:dyDescent="0.25">
      <c r="A32" s="71"/>
      <c r="B32" s="61"/>
      <c r="C32" s="61"/>
      <c r="D32" s="62"/>
      <c r="E32" s="63"/>
      <c r="F32" s="63"/>
      <c r="G32" s="63"/>
      <c r="H32" s="63"/>
      <c r="I32" s="63"/>
      <c r="J32" s="63"/>
      <c r="K32" s="64" t="str">
        <f>IF(SUM(Table2[[#This Row],[Taxes]:[Infrastructure Improvement Payments]])=0,"",SUM(Table2[[#This Row],[Taxes]:[Infrastructure Improvement Payments]]))</f>
        <v/>
      </c>
      <c r="L32" s="72"/>
      <c r="AC32" s="32" t="s">
        <v>61</v>
      </c>
      <c r="CW32" s="32" t="s">
        <v>437</v>
      </c>
    </row>
    <row r="33" spans="1:101" ht="15" hidden="1" customHeight="1" x14ac:dyDescent="0.25">
      <c r="A33" s="71"/>
      <c r="B33" s="61"/>
      <c r="C33" s="61"/>
      <c r="D33" s="62"/>
      <c r="E33" s="63"/>
      <c r="F33" s="63"/>
      <c r="G33" s="63"/>
      <c r="H33" s="63"/>
      <c r="I33" s="63"/>
      <c r="J33" s="63"/>
      <c r="K33" s="64" t="str">
        <f>IF(SUM(Table2[[#This Row],[Taxes]:[Infrastructure Improvement Payments]])=0,"",SUM(Table2[[#This Row],[Taxes]:[Infrastructure Improvement Payments]]))</f>
        <v/>
      </c>
      <c r="L33" s="72"/>
      <c r="AC33" s="32" t="s">
        <v>62</v>
      </c>
      <c r="CW33" s="32" t="s">
        <v>434</v>
      </c>
    </row>
    <row r="34" spans="1:101" ht="15" hidden="1" customHeight="1" x14ac:dyDescent="0.25">
      <c r="A34" s="71"/>
      <c r="B34" s="61"/>
      <c r="C34" s="61"/>
      <c r="D34" s="62"/>
      <c r="E34" s="63"/>
      <c r="F34" s="63"/>
      <c r="G34" s="63"/>
      <c r="H34" s="63"/>
      <c r="I34" s="63"/>
      <c r="J34" s="63"/>
      <c r="K34" s="64" t="str">
        <f>IF(SUM(Table2[[#This Row],[Taxes]:[Infrastructure Improvement Payments]])=0,"",SUM(Table2[[#This Row],[Taxes]:[Infrastructure Improvement Payments]]))</f>
        <v/>
      </c>
      <c r="L34" s="72"/>
      <c r="AC34" s="32" t="s">
        <v>63</v>
      </c>
      <c r="CW34" s="32" t="s">
        <v>439</v>
      </c>
    </row>
    <row r="35" spans="1:101" ht="15" hidden="1" customHeight="1" x14ac:dyDescent="0.25">
      <c r="A35" s="71"/>
      <c r="B35" s="61"/>
      <c r="C35" s="61"/>
      <c r="D35" s="62"/>
      <c r="E35" s="63"/>
      <c r="F35" s="63"/>
      <c r="G35" s="63"/>
      <c r="H35" s="63"/>
      <c r="I35" s="63"/>
      <c r="J35" s="63"/>
      <c r="K35" s="64" t="str">
        <f>IF(SUM(Table2[[#This Row],[Taxes]:[Infrastructure Improvement Payments]])=0,"",SUM(Table2[[#This Row],[Taxes]:[Infrastructure Improvement Payments]]))</f>
        <v/>
      </c>
      <c r="L35" s="72"/>
      <c r="AC35" s="32" t="s">
        <v>64</v>
      </c>
      <c r="CW35" s="32" t="s">
        <v>438</v>
      </c>
    </row>
    <row r="36" spans="1:101" ht="15" hidden="1" customHeight="1" x14ac:dyDescent="0.25">
      <c r="A36" s="71"/>
      <c r="B36" s="61"/>
      <c r="C36" s="61"/>
      <c r="D36" s="62"/>
      <c r="E36" s="63"/>
      <c r="F36" s="63"/>
      <c r="G36" s="63"/>
      <c r="H36" s="63"/>
      <c r="I36" s="63"/>
      <c r="J36" s="63"/>
      <c r="K36" s="64" t="str">
        <f>IF(SUM(Table2[[#This Row],[Taxes]:[Infrastructure Improvement Payments]])=0,"",SUM(Table2[[#This Row],[Taxes]:[Infrastructure Improvement Payments]]))</f>
        <v/>
      </c>
      <c r="L36" s="72"/>
      <c r="AC36" s="32" t="s">
        <v>65</v>
      </c>
      <c r="CW36" s="32" t="s">
        <v>440</v>
      </c>
    </row>
    <row r="37" spans="1:101" ht="15" hidden="1" customHeight="1" x14ac:dyDescent="0.25">
      <c r="A37" s="77"/>
      <c r="B37" s="75"/>
      <c r="C37" s="75"/>
      <c r="D37" s="75"/>
      <c r="E37" s="75"/>
      <c r="F37" s="75"/>
      <c r="G37" s="75"/>
      <c r="H37" s="75"/>
      <c r="I37" s="75"/>
      <c r="J37" s="75"/>
      <c r="K37" s="75" t="str">
        <f>IF(SUM(Table2[[#This Row],[Taxes]:[Infrastructure Improvement Payments]])=0,"",SUM(Table2[[#This Row],[Taxes]:[Infrastructure Improvement Payments]]))</f>
        <v/>
      </c>
      <c r="L37" s="76"/>
      <c r="AC37" s="32" t="s">
        <v>59</v>
      </c>
      <c r="CW37" s="32" t="s">
        <v>443</v>
      </c>
    </row>
    <row r="38" spans="1:101" ht="70.5" customHeight="1" thickBot="1" x14ac:dyDescent="0.3">
      <c r="A38" s="98" t="s">
        <v>21</v>
      </c>
      <c r="B38" s="179" t="s">
        <v>511</v>
      </c>
      <c r="C38" s="180"/>
      <c r="D38" s="180"/>
      <c r="E38" s="180"/>
      <c r="F38" s="180"/>
      <c r="G38" s="180"/>
      <c r="H38" s="180"/>
      <c r="I38" s="180"/>
      <c r="J38" s="180"/>
      <c r="K38" s="180"/>
      <c r="L38" s="181"/>
      <c r="AC38" s="32" t="s">
        <v>66</v>
      </c>
      <c r="CW38" s="32" t="s">
        <v>442</v>
      </c>
    </row>
    <row r="39" spans="1:101" x14ac:dyDescent="0.25">
      <c r="A39" s="176" t="s">
        <v>497</v>
      </c>
      <c r="B39" s="176"/>
      <c r="C39" s="176"/>
      <c r="D39" s="176"/>
      <c r="E39" s="176"/>
      <c r="F39" s="176"/>
      <c r="G39" s="176"/>
      <c r="H39" s="176"/>
      <c r="I39" s="176"/>
      <c r="J39" s="176"/>
      <c r="K39" s="176"/>
      <c r="AC39" s="32" t="s">
        <v>67</v>
      </c>
      <c r="CW39" s="32" t="s">
        <v>421</v>
      </c>
    </row>
    <row r="40" spans="1:101" x14ac:dyDescent="0.25">
      <c r="A40" s="177" t="s">
        <v>481</v>
      </c>
      <c r="B40" s="177"/>
      <c r="C40" s="177"/>
      <c r="D40" s="177"/>
      <c r="E40" s="177"/>
      <c r="F40" s="177"/>
      <c r="G40" s="177"/>
      <c r="H40" s="177"/>
      <c r="I40" s="177"/>
      <c r="J40" s="177"/>
      <c r="K40" s="177"/>
      <c r="AC40" s="32" t="s">
        <v>68</v>
      </c>
      <c r="CW40" s="32" t="s">
        <v>441</v>
      </c>
    </row>
    <row r="41" spans="1:101" x14ac:dyDescent="0.25">
      <c r="A41" s="178" t="s">
        <v>480</v>
      </c>
      <c r="B41" s="178"/>
      <c r="C41" s="178"/>
      <c r="D41" s="178"/>
      <c r="E41" s="178"/>
      <c r="F41" s="178"/>
      <c r="G41" s="178"/>
      <c r="H41" s="178"/>
      <c r="I41" s="178"/>
      <c r="J41" s="178"/>
      <c r="K41" s="178"/>
      <c r="AC41" s="32" t="s">
        <v>91</v>
      </c>
      <c r="CW41" s="32" t="s">
        <v>444</v>
      </c>
    </row>
    <row r="42" spans="1:101" x14ac:dyDescent="0.25">
      <c r="A42" s="177" t="s">
        <v>482</v>
      </c>
      <c r="B42" s="177"/>
      <c r="C42" s="177"/>
      <c r="D42" s="177"/>
      <c r="E42" s="177"/>
      <c r="F42" s="177"/>
      <c r="G42" s="177"/>
      <c r="H42" s="177"/>
      <c r="I42" s="177"/>
      <c r="J42" s="177"/>
      <c r="K42" s="177"/>
      <c r="AC42" s="32" t="s">
        <v>69</v>
      </c>
      <c r="CW42" s="32" t="s">
        <v>447</v>
      </c>
    </row>
    <row r="43" spans="1:101" x14ac:dyDescent="0.25">
      <c r="AC43" s="32" t="s">
        <v>70</v>
      </c>
      <c r="CW43" s="32" t="s">
        <v>451</v>
      </c>
    </row>
    <row r="44" spans="1:101" ht="45.75" customHeight="1" x14ac:dyDescent="0.25">
      <c r="AC44" s="32" t="s">
        <v>71</v>
      </c>
      <c r="CW44" s="32" t="s">
        <v>446</v>
      </c>
    </row>
    <row r="45" spans="1:101" ht="90.75" customHeight="1" x14ac:dyDescent="0.25">
      <c r="AC45" s="32" t="s">
        <v>72</v>
      </c>
      <c r="CW45" s="32" t="s">
        <v>450</v>
      </c>
    </row>
    <row r="46" spans="1:101" ht="45.75" customHeight="1" x14ac:dyDescent="0.25">
      <c r="AC46" s="32" t="s">
        <v>73</v>
      </c>
      <c r="CW46" s="32" t="s">
        <v>449</v>
      </c>
    </row>
    <row r="47" spans="1:101" x14ac:dyDescent="0.25">
      <c r="AC47" s="32" t="s">
        <v>74</v>
      </c>
      <c r="CW47" s="32" t="s">
        <v>445</v>
      </c>
    </row>
    <row r="48" spans="1:101" ht="30.75" customHeight="1" x14ac:dyDescent="0.25">
      <c r="AC48" s="32" t="s">
        <v>75</v>
      </c>
      <c r="CW48" s="32" t="s">
        <v>452</v>
      </c>
    </row>
    <row r="49" spans="29:101" ht="30.75" customHeight="1" x14ac:dyDescent="0.25">
      <c r="AC49" s="32" t="s">
        <v>76</v>
      </c>
      <c r="CW49" s="32" t="s">
        <v>454</v>
      </c>
    </row>
    <row r="50" spans="29:101" ht="30.75" customHeight="1" x14ac:dyDescent="0.25">
      <c r="AC50" s="32" t="s">
        <v>77</v>
      </c>
      <c r="CW50" s="32" t="s">
        <v>453</v>
      </c>
    </row>
    <row r="51" spans="29:101" x14ac:dyDescent="0.25">
      <c r="AC51" s="32" t="s">
        <v>78</v>
      </c>
      <c r="CW51" s="32" t="s">
        <v>456</v>
      </c>
    </row>
    <row r="52" spans="29:101" ht="30.75" customHeight="1" x14ac:dyDescent="0.25">
      <c r="AC52" s="32" t="s">
        <v>82</v>
      </c>
      <c r="CW52" s="32" t="s">
        <v>306</v>
      </c>
    </row>
    <row r="53" spans="29:101" x14ac:dyDescent="0.25">
      <c r="AC53" s="32" t="s">
        <v>79</v>
      </c>
      <c r="CW53" s="32" t="s">
        <v>409</v>
      </c>
    </row>
    <row r="54" spans="29:101" ht="30.75" customHeight="1" x14ac:dyDescent="0.25">
      <c r="AC54" s="32" t="s">
        <v>80</v>
      </c>
      <c r="CW54" s="32" t="s">
        <v>418</v>
      </c>
    </row>
    <row r="55" spans="29:101" ht="30.75" customHeight="1" x14ac:dyDescent="0.25">
      <c r="AC55" s="32" t="s">
        <v>83</v>
      </c>
      <c r="CW55" s="32" t="s">
        <v>457</v>
      </c>
    </row>
    <row r="56" spans="29:101" x14ac:dyDescent="0.25">
      <c r="AC56" s="32" t="s">
        <v>84</v>
      </c>
      <c r="CW56" s="32" t="s">
        <v>458</v>
      </c>
    </row>
    <row r="57" spans="29:101" ht="30.75" customHeight="1" x14ac:dyDescent="0.25">
      <c r="AC57" s="32" t="s">
        <v>58</v>
      </c>
      <c r="CW57" s="32" t="s">
        <v>459</v>
      </c>
    </row>
    <row r="58" spans="29:101" x14ac:dyDescent="0.25">
      <c r="AC58" s="32" t="s">
        <v>85</v>
      </c>
      <c r="CW58" s="32" t="s">
        <v>412</v>
      </c>
    </row>
    <row r="59" spans="29:101" ht="30.75" customHeight="1" x14ac:dyDescent="0.25">
      <c r="AC59" s="32" t="s">
        <v>86</v>
      </c>
      <c r="CW59" s="32" t="s">
        <v>455</v>
      </c>
    </row>
    <row r="60" spans="29:101" x14ac:dyDescent="0.25">
      <c r="AC60" s="32" t="s">
        <v>87</v>
      </c>
      <c r="CW60" s="32" t="s">
        <v>307</v>
      </c>
    </row>
    <row r="61" spans="29:101" x14ac:dyDescent="0.25">
      <c r="AC61" s="32" t="s">
        <v>92</v>
      </c>
      <c r="CW61" s="32" t="s">
        <v>309</v>
      </c>
    </row>
    <row r="62" spans="29:101" x14ac:dyDescent="0.25">
      <c r="AC62" s="32" t="s">
        <v>98</v>
      </c>
      <c r="CW62" s="32" t="s">
        <v>367</v>
      </c>
    </row>
    <row r="63" spans="29:101" x14ac:dyDescent="0.25">
      <c r="AC63" s="32" t="s">
        <v>163</v>
      </c>
      <c r="CW63" s="32" t="s">
        <v>312</v>
      </c>
    </row>
    <row r="64" spans="29:101" x14ac:dyDescent="0.25">
      <c r="AC64" s="32" t="s">
        <v>94</v>
      </c>
      <c r="CW64" s="32" t="s">
        <v>310</v>
      </c>
    </row>
    <row r="65" spans="29:101" x14ac:dyDescent="0.25">
      <c r="AC65" s="32" t="s">
        <v>93</v>
      </c>
      <c r="CW65" s="32" t="s">
        <v>313</v>
      </c>
    </row>
    <row r="66" spans="29:101" ht="30.75" customHeight="1" x14ac:dyDescent="0.25">
      <c r="AC66" s="32" t="s">
        <v>97</v>
      </c>
      <c r="CW66" s="32" t="s">
        <v>331</v>
      </c>
    </row>
    <row r="67" spans="29:101" ht="45.75" customHeight="1" x14ac:dyDescent="0.25">
      <c r="AC67" s="32" t="s">
        <v>99</v>
      </c>
      <c r="CW67" s="32" t="s">
        <v>328</v>
      </c>
    </row>
    <row r="68" spans="29:101" x14ac:dyDescent="0.25">
      <c r="AC68" s="32" t="s">
        <v>96</v>
      </c>
      <c r="CW68" s="32" t="s">
        <v>317</v>
      </c>
    </row>
    <row r="69" spans="29:101" x14ac:dyDescent="0.25">
      <c r="AC69" s="32" t="s">
        <v>144</v>
      </c>
      <c r="CW69" s="32" t="s">
        <v>316</v>
      </c>
    </row>
    <row r="70" spans="29:101" x14ac:dyDescent="0.25">
      <c r="AC70" s="32" t="s">
        <v>100</v>
      </c>
      <c r="CW70" s="32" t="s">
        <v>333</v>
      </c>
    </row>
    <row r="71" spans="29:101" x14ac:dyDescent="0.25">
      <c r="AC71" s="32" t="s">
        <v>101</v>
      </c>
      <c r="CW71" s="32" t="s">
        <v>329</v>
      </c>
    </row>
    <row r="72" spans="29:101" ht="30.75" customHeight="1" x14ac:dyDescent="0.25">
      <c r="AC72" s="32" t="s">
        <v>102</v>
      </c>
      <c r="CW72" s="32" t="s">
        <v>315</v>
      </c>
    </row>
    <row r="73" spans="29:101" x14ac:dyDescent="0.25">
      <c r="AC73" s="32" t="s">
        <v>103</v>
      </c>
      <c r="CW73" s="32" t="s">
        <v>323</v>
      </c>
    </row>
    <row r="74" spans="29:101" x14ac:dyDescent="0.25">
      <c r="AC74" s="32" t="s">
        <v>106</v>
      </c>
      <c r="CW74" s="32" t="s">
        <v>324</v>
      </c>
    </row>
    <row r="75" spans="29:101" x14ac:dyDescent="0.25">
      <c r="AC75" s="32" t="s">
        <v>105</v>
      </c>
      <c r="CW75" s="32" t="s">
        <v>320</v>
      </c>
    </row>
    <row r="76" spans="29:101" x14ac:dyDescent="0.25">
      <c r="AC76" s="32" t="s">
        <v>107</v>
      </c>
      <c r="CW76" s="32" t="s">
        <v>318</v>
      </c>
    </row>
    <row r="77" spans="29:101" x14ac:dyDescent="0.25">
      <c r="AC77" s="32" t="s">
        <v>108</v>
      </c>
      <c r="CW77" s="32" t="s">
        <v>326</v>
      </c>
    </row>
    <row r="78" spans="29:101" ht="60.75" customHeight="1" x14ac:dyDescent="0.25">
      <c r="AC78" s="32" t="s">
        <v>109</v>
      </c>
      <c r="CW78" s="32" t="s">
        <v>327</v>
      </c>
    </row>
    <row r="79" spans="29:101" ht="75.75" customHeight="1" x14ac:dyDescent="0.25">
      <c r="AC79" s="32" t="s">
        <v>111</v>
      </c>
      <c r="CW79" s="32" t="s">
        <v>319</v>
      </c>
    </row>
    <row r="80" spans="29:101" ht="30.75" customHeight="1" x14ac:dyDescent="0.25">
      <c r="AC80" s="32" t="s">
        <v>253</v>
      </c>
      <c r="CW80" s="32" t="s">
        <v>332</v>
      </c>
    </row>
    <row r="81" spans="29:101" x14ac:dyDescent="0.25">
      <c r="AC81" s="32" t="s">
        <v>134</v>
      </c>
      <c r="CW81" s="32" t="s">
        <v>334</v>
      </c>
    </row>
    <row r="82" spans="29:101" x14ac:dyDescent="0.25">
      <c r="AC82" s="32" t="s">
        <v>113</v>
      </c>
      <c r="CW82" s="32" t="s">
        <v>340</v>
      </c>
    </row>
    <row r="83" spans="29:101" ht="15" customHeight="1" x14ac:dyDescent="0.25">
      <c r="AC83" s="32" t="s">
        <v>110</v>
      </c>
      <c r="CW83" s="32" t="s">
        <v>339</v>
      </c>
    </row>
    <row r="84" spans="29:101" x14ac:dyDescent="0.25">
      <c r="AC84" s="32" t="s">
        <v>115</v>
      </c>
      <c r="CW84" s="32" t="s">
        <v>341</v>
      </c>
    </row>
    <row r="85" spans="29:101" x14ac:dyDescent="0.25">
      <c r="AC85" s="32" t="s">
        <v>118</v>
      </c>
      <c r="CW85" s="32" t="s">
        <v>336</v>
      </c>
    </row>
    <row r="86" spans="29:101" x14ac:dyDescent="0.25">
      <c r="AC86" s="32" t="s">
        <v>120</v>
      </c>
      <c r="CW86" s="32" t="s">
        <v>338</v>
      </c>
    </row>
    <row r="87" spans="29:101" ht="30.75" customHeight="1" x14ac:dyDescent="0.25">
      <c r="AC87" s="32" t="s">
        <v>117</v>
      </c>
      <c r="CW87" s="32" t="s">
        <v>342</v>
      </c>
    </row>
    <row r="88" spans="29:101" ht="30.75" customHeight="1" x14ac:dyDescent="0.25">
      <c r="AC88" s="32" t="s">
        <v>116</v>
      </c>
      <c r="CW88" s="32" t="s">
        <v>344</v>
      </c>
    </row>
    <row r="89" spans="29:101" x14ac:dyDescent="0.25">
      <c r="AC89" s="32" t="s">
        <v>121</v>
      </c>
      <c r="CW89" s="32" t="s">
        <v>347</v>
      </c>
    </row>
    <row r="90" spans="29:101" x14ac:dyDescent="0.25">
      <c r="AC90" s="32" t="s">
        <v>126</v>
      </c>
      <c r="CW90" s="32" t="s">
        <v>345</v>
      </c>
    </row>
    <row r="91" spans="29:101" ht="30.75" customHeight="1" x14ac:dyDescent="0.25">
      <c r="AC91" s="32" t="s">
        <v>218</v>
      </c>
      <c r="CW91" s="32" t="s">
        <v>348</v>
      </c>
    </row>
    <row r="92" spans="29:101" x14ac:dyDescent="0.25">
      <c r="AC92" s="32" t="s">
        <v>258</v>
      </c>
      <c r="CW92" s="32" t="s">
        <v>343</v>
      </c>
    </row>
    <row r="93" spans="29:101" x14ac:dyDescent="0.25">
      <c r="AC93" s="32" t="s">
        <v>122</v>
      </c>
      <c r="CW93" s="32" t="s">
        <v>349</v>
      </c>
    </row>
    <row r="94" spans="29:101" ht="30.75" customHeight="1" x14ac:dyDescent="0.25">
      <c r="AC94" s="32" t="s">
        <v>131</v>
      </c>
      <c r="CW94" s="32" t="s">
        <v>346</v>
      </c>
    </row>
    <row r="95" spans="29:101" ht="45.75" customHeight="1" x14ac:dyDescent="0.25">
      <c r="AC95" s="32" t="s">
        <v>125</v>
      </c>
      <c r="CW95" s="32" t="s">
        <v>350</v>
      </c>
    </row>
    <row r="96" spans="29:101" x14ac:dyDescent="0.25">
      <c r="AC96" s="32" t="s">
        <v>104</v>
      </c>
      <c r="CW96" s="32" t="s">
        <v>351</v>
      </c>
    </row>
    <row r="97" spans="29:101" ht="90.75" customHeight="1" x14ac:dyDescent="0.25">
      <c r="AC97" s="32" t="s">
        <v>128</v>
      </c>
      <c r="CW97" s="32" t="s">
        <v>358</v>
      </c>
    </row>
    <row r="98" spans="29:101" ht="30.75" customHeight="1" x14ac:dyDescent="0.25">
      <c r="AC98" s="32" t="s">
        <v>129</v>
      </c>
      <c r="CW98" s="32" t="s">
        <v>352</v>
      </c>
    </row>
    <row r="99" spans="29:101" x14ac:dyDescent="0.25">
      <c r="AC99" s="32" t="s">
        <v>135</v>
      </c>
      <c r="CW99" s="32" t="s">
        <v>353</v>
      </c>
    </row>
    <row r="100" spans="29:101" ht="30.75" customHeight="1" x14ac:dyDescent="0.25">
      <c r="AC100" s="32" t="s">
        <v>130</v>
      </c>
      <c r="CW100" s="32" t="s">
        <v>357</v>
      </c>
    </row>
    <row r="101" spans="29:101" x14ac:dyDescent="0.25">
      <c r="AC101" s="32" t="s">
        <v>124</v>
      </c>
      <c r="CW101" s="32" t="s">
        <v>364</v>
      </c>
    </row>
    <row r="102" spans="29:101" ht="30.75" customHeight="1" x14ac:dyDescent="0.25">
      <c r="AC102" s="32" t="s">
        <v>133</v>
      </c>
      <c r="CW102" s="32" t="s">
        <v>359</v>
      </c>
    </row>
    <row r="103" spans="29:101" ht="75.75" customHeight="1" x14ac:dyDescent="0.25">
      <c r="AC103" s="32" t="s">
        <v>138</v>
      </c>
      <c r="CW103" s="32" t="s">
        <v>368</v>
      </c>
    </row>
    <row r="104" spans="29:101" ht="30.75" customHeight="1" x14ac:dyDescent="0.25">
      <c r="AC104" s="32" t="s">
        <v>137</v>
      </c>
      <c r="CW104" s="32" t="s">
        <v>371</v>
      </c>
    </row>
    <row r="105" spans="29:101" x14ac:dyDescent="0.25">
      <c r="AC105" s="32" t="s">
        <v>127</v>
      </c>
      <c r="CW105" s="32" t="s">
        <v>361</v>
      </c>
    </row>
    <row r="106" spans="29:101" x14ac:dyDescent="0.25">
      <c r="AC106" s="32" t="s">
        <v>132</v>
      </c>
      <c r="CW106" s="32" t="s">
        <v>354</v>
      </c>
    </row>
    <row r="107" spans="29:101" x14ac:dyDescent="0.25">
      <c r="AC107" s="32" t="s">
        <v>139</v>
      </c>
      <c r="CW107" s="32" t="s">
        <v>360</v>
      </c>
    </row>
    <row r="108" spans="29:101" ht="30.75" customHeight="1" x14ac:dyDescent="0.25">
      <c r="AC108" s="32" t="s">
        <v>140</v>
      </c>
      <c r="CW108" s="32" t="s">
        <v>365</v>
      </c>
    </row>
    <row r="109" spans="29:101" x14ac:dyDescent="0.25">
      <c r="AC109" s="32" t="s">
        <v>145</v>
      </c>
      <c r="CW109" s="32" t="s">
        <v>369</v>
      </c>
    </row>
    <row r="110" spans="29:101" x14ac:dyDescent="0.25">
      <c r="AC110" s="32" t="s">
        <v>142</v>
      </c>
      <c r="CW110" s="32" t="s">
        <v>366</v>
      </c>
    </row>
    <row r="111" spans="29:101" ht="30.75" customHeight="1" x14ac:dyDescent="0.25">
      <c r="AC111" s="32" t="s">
        <v>278</v>
      </c>
      <c r="CW111" s="32" t="s">
        <v>356</v>
      </c>
    </row>
    <row r="112" spans="29:101" x14ac:dyDescent="0.25">
      <c r="AC112" s="32" t="s">
        <v>143</v>
      </c>
      <c r="CW112" s="32" t="s">
        <v>429</v>
      </c>
    </row>
    <row r="113" spans="29:101" ht="60.75" customHeight="1" x14ac:dyDescent="0.25">
      <c r="AC113" s="32" t="s">
        <v>141</v>
      </c>
      <c r="CW113" s="32" t="s">
        <v>374</v>
      </c>
    </row>
    <row r="114" spans="29:101" x14ac:dyDescent="0.25">
      <c r="AC114" s="32" t="s">
        <v>146</v>
      </c>
      <c r="CW114" s="32" t="s">
        <v>370</v>
      </c>
    </row>
    <row r="115" spans="29:101" ht="60.75" customHeight="1" x14ac:dyDescent="0.25">
      <c r="AC115" s="32" t="s">
        <v>154</v>
      </c>
      <c r="CW115" s="32" t="s">
        <v>378</v>
      </c>
    </row>
    <row r="116" spans="29:101" x14ac:dyDescent="0.25">
      <c r="AC116" s="32" t="s">
        <v>151</v>
      </c>
      <c r="CW116" s="32" t="s">
        <v>376</v>
      </c>
    </row>
    <row r="117" spans="29:101" x14ac:dyDescent="0.25">
      <c r="AC117" s="32" t="s">
        <v>147</v>
      </c>
      <c r="CW117" s="32" t="s">
        <v>383</v>
      </c>
    </row>
    <row r="118" spans="29:101" x14ac:dyDescent="0.25">
      <c r="AC118" s="32" t="s">
        <v>153</v>
      </c>
      <c r="CW118" s="32" t="s">
        <v>381</v>
      </c>
    </row>
    <row r="119" spans="29:101" x14ac:dyDescent="0.25">
      <c r="AC119" s="32" t="s">
        <v>152</v>
      </c>
      <c r="CW119" s="32" t="s">
        <v>379</v>
      </c>
    </row>
    <row r="120" spans="29:101" x14ac:dyDescent="0.25">
      <c r="AC120" s="32" t="s">
        <v>148</v>
      </c>
      <c r="CW120" s="32" t="s">
        <v>382</v>
      </c>
    </row>
    <row r="121" spans="29:101" x14ac:dyDescent="0.25">
      <c r="AC121" s="32" t="s">
        <v>150</v>
      </c>
      <c r="CW121" s="32" t="s">
        <v>380</v>
      </c>
    </row>
    <row r="122" spans="29:101" x14ac:dyDescent="0.25">
      <c r="AC122" s="32" t="s">
        <v>149</v>
      </c>
      <c r="CW122" s="32" t="s">
        <v>375</v>
      </c>
    </row>
    <row r="123" spans="29:101" ht="30.75" customHeight="1" x14ac:dyDescent="0.25">
      <c r="AC123" s="32" t="s">
        <v>155</v>
      </c>
      <c r="CW123" s="32" t="s">
        <v>377</v>
      </c>
    </row>
    <row r="124" spans="29:101" ht="15" customHeight="1" x14ac:dyDescent="0.25">
      <c r="AC124" s="32" t="s">
        <v>157</v>
      </c>
      <c r="CW124" s="32" t="s">
        <v>385</v>
      </c>
    </row>
    <row r="125" spans="29:101" x14ac:dyDescent="0.25">
      <c r="AC125" s="32" t="s">
        <v>159</v>
      </c>
      <c r="CW125" s="32" t="s">
        <v>384</v>
      </c>
    </row>
    <row r="126" spans="29:101" x14ac:dyDescent="0.25">
      <c r="AC126" s="32" t="s">
        <v>156</v>
      </c>
      <c r="CW126" s="32" t="s">
        <v>388</v>
      </c>
    </row>
    <row r="127" spans="29:101" x14ac:dyDescent="0.25">
      <c r="AC127" s="32" t="s">
        <v>158</v>
      </c>
      <c r="CW127" s="32" t="s">
        <v>390</v>
      </c>
    </row>
    <row r="128" spans="29:101" ht="45.75" customHeight="1" x14ac:dyDescent="0.25">
      <c r="AC128" s="32" t="s">
        <v>168</v>
      </c>
      <c r="CW128" s="32" t="s">
        <v>389</v>
      </c>
    </row>
    <row r="129" spans="29:101" ht="90.75" customHeight="1" x14ac:dyDescent="0.25">
      <c r="AC129" s="32" t="s">
        <v>160</v>
      </c>
      <c r="CW129" s="32" t="s">
        <v>391</v>
      </c>
    </row>
    <row r="130" spans="29:101" ht="45.75" customHeight="1" x14ac:dyDescent="0.25">
      <c r="AC130" s="32" t="s">
        <v>162</v>
      </c>
      <c r="CW130" s="32" t="s">
        <v>393</v>
      </c>
    </row>
    <row r="131" spans="29:101" x14ac:dyDescent="0.25">
      <c r="AC131" s="32" t="s">
        <v>165</v>
      </c>
      <c r="CW131" s="32" t="s">
        <v>394</v>
      </c>
    </row>
    <row r="132" spans="29:101" ht="30.75" customHeight="1" x14ac:dyDescent="0.25">
      <c r="AC132" s="32" t="s">
        <v>166</v>
      </c>
      <c r="CW132" s="32" t="s">
        <v>392</v>
      </c>
    </row>
    <row r="133" spans="29:101" ht="30.75" customHeight="1" x14ac:dyDescent="0.25">
      <c r="AC133" s="32" t="s">
        <v>167</v>
      </c>
      <c r="CW133" s="32" t="s">
        <v>355</v>
      </c>
    </row>
    <row r="134" spans="29:101" ht="75.75" customHeight="1" x14ac:dyDescent="0.25">
      <c r="AC134" s="32" t="s">
        <v>161</v>
      </c>
      <c r="CW134" s="32" t="s">
        <v>410</v>
      </c>
    </row>
    <row r="135" spans="29:101" x14ac:dyDescent="0.25">
      <c r="AC135" s="32" t="s">
        <v>169</v>
      </c>
      <c r="CW135" s="32" t="s">
        <v>407</v>
      </c>
    </row>
    <row r="136" spans="29:101" ht="30.75" customHeight="1" x14ac:dyDescent="0.25">
      <c r="AC136" s="32" t="s">
        <v>178</v>
      </c>
      <c r="CW136" s="32" t="s">
        <v>404</v>
      </c>
    </row>
    <row r="137" spans="29:101" ht="30.75" customHeight="1" x14ac:dyDescent="0.25">
      <c r="AC137" s="32" t="s">
        <v>170</v>
      </c>
      <c r="CW137" s="32" t="s">
        <v>398</v>
      </c>
    </row>
    <row r="138" spans="29:101" x14ac:dyDescent="0.25">
      <c r="AC138" s="32" t="s">
        <v>175</v>
      </c>
      <c r="CW138" s="32" t="s">
        <v>399</v>
      </c>
    </row>
    <row r="139" spans="29:101" x14ac:dyDescent="0.25">
      <c r="AC139" s="32" t="s">
        <v>174</v>
      </c>
      <c r="CW139" s="32" t="s">
        <v>400</v>
      </c>
    </row>
    <row r="140" spans="29:101" x14ac:dyDescent="0.25">
      <c r="AC140" s="32" t="s">
        <v>179</v>
      </c>
      <c r="CW140" s="32" t="s">
        <v>401</v>
      </c>
    </row>
    <row r="141" spans="29:101" x14ac:dyDescent="0.25">
      <c r="AC141" s="32" t="s">
        <v>172</v>
      </c>
      <c r="CW141" s="32" t="s">
        <v>330</v>
      </c>
    </row>
    <row r="142" spans="29:101" ht="30.75" customHeight="1" x14ac:dyDescent="0.25">
      <c r="AC142" s="32" t="s">
        <v>176</v>
      </c>
      <c r="CW142" s="32" t="s">
        <v>448</v>
      </c>
    </row>
    <row r="143" spans="29:101" x14ac:dyDescent="0.25">
      <c r="AC143" s="32" t="s">
        <v>177</v>
      </c>
      <c r="CW143" s="32" t="s">
        <v>321</v>
      </c>
    </row>
    <row r="144" spans="29:101" x14ac:dyDescent="0.25">
      <c r="AC144" s="32" t="s">
        <v>191</v>
      </c>
      <c r="CW144" s="32" t="s">
        <v>405</v>
      </c>
    </row>
    <row r="145" spans="29:101" x14ac:dyDescent="0.25">
      <c r="AC145" s="32" t="s">
        <v>187</v>
      </c>
      <c r="CW145" s="32" t="s">
        <v>337</v>
      </c>
    </row>
    <row r="146" spans="29:101" x14ac:dyDescent="0.25">
      <c r="AC146" s="32" t="s">
        <v>185</v>
      </c>
      <c r="CW146" s="32" t="s">
        <v>406</v>
      </c>
    </row>
    <row r="147" spans="29:101" ht="60.75" customHeight="1" x14ac:dyDescent="0.25">
      <c r="AC147" s="32" t="s">
        <v>199</v>
      </c>
      <c r="CW147" s="32" t="s">
        <v>363</v>
      </c>
    </row>
    <row r="148" spans="29:101" ht="30.75" customHeight="1" x14ac:dyDescent="0.25">
      <c r="AC148" s="32" t="s">
        <v>201</v>
      </c>
      <c r="CW148" s="32" t="s">
        <v>402</v>
      </c>
    </row>
    <row r="149" spans="29:101" ht="60.75" customHeight="1" x14ac:dyDescent="0.25">
      <c r="AC149" s="32" t="s">
        <v>198</v>
      </c>
      <c r="CW149" s="32" t="s">
        <v>325</v>
      </c>
    </row>
    <row r="150" spans="29:101" ht="30.75" customHeight="1" x14ac:dyDescent="0.25">
      <c r="AC150" s="32" t="s">
        <v>188</v>
      </c>
      <c r="CW150" s="32" t="s">
        <v>403</v>
      </c>
    </row>
    <row r="151" spans="29:101" ht="30.75" customHeight="1" x14ac:dyDescent="0.25">
      <c r="AC151" s="32" t="s">
        <v>196</v>
      </c>
      <c r="CW151" s="32" t="s">
        <v>395</v>
      </c>
    </row>
    <row r="152" spans="29:101" ht="15" customHeight="1" x14ac:dyDescent="0.25">
      <c r="AC152" s="32" t="s">
        <v>186</v>
      </c>
      <c r="CW152" s="32" t="s">
        <v>311</v>
      </c>
    </row>
    <row r="153" spans="29:101" x14ac:dyDescent="0.25">
      <c r="AC153" s="32" t="s">
        <v>193</v>
      </c>
      <c r="CW153" s="32" t="s">
        <v>396</v>
      </c>
    </row>
    <row r="154" spans="29:101" x14ac:dyDescent="0.25">
      <c r="AC154" s="32" t="s">
        <v>194</v>
      </c>
      <c r="CW154" s="32" t="s">
        <v>397</v>
      </c>
    </row>
    <row r="155" spans="29:101" ht="30.75" customHeight="1" x14ac:dyDescent="0.25">
      <c r="AC155" s="32" t="s">
        <v>197</v>
      </c>
    </row>
    <row r="156" spans="29:101" ht="30.75" customHeight="1" x14ac:dyDescent="0.25">
      <c r="AC156" s="32" t="s">
        <v>288</v>
      </c>
    </row>
    <row r="157" spans="29:101" x14ac:dyDescent="0.25">
      <c r="AC157" s="32" t="s">
        <v>200</v>
      </c>
    </row>
    <row r="158" spans="29:101" ht="45.75" customHeight="1" x14ac:dyDescent="0.25">
      <c r="AC158" s="32" t="s">
        <v>119</v>
      </c>
    </row>
    <row r="159" spans="29:101" ht="30.75" customHeight="1" x14ac:dyDescent="0.25">
      <c r="AC159" s="32" t="s">
        <v>182</v>
      </c>
    </row>
    <row r="160" spans="29:101" ht="30.75" customHeight="1" x14ac:dyDescent="0.25">
      <c r="AC160" s="32" t="s">
        <v>181</v>
      </c>
    </row>
    <row r="161" spans="29:29" ht="30.75" customHeight="1" x14ac:dyDescent="0.25">
      <c r="AC161" s="32" t="s">
        <v>190</v>
      </c>
    </row>
    <row r="162" spans="29:29" x14ac:dyDescent="0.25">
      <c r="AC162" s="32" t="s">
        <v>183</v>
      </c>
    </row>
    <row r="163" spans="29:29" ht="30.75" customHeight="1" x14ac:dyDescent="0.25">
      <c r="AC163" s="32" t="s">
        <v>195</v>
      </c>
    </row>
    <row r="164" spans="29:29" x14ac:dyDescent="0.25">
      <c r="AC164" s="32" t="s">
        <v>180</v>
      </c>
    </row>
    <row r="165" spans="29:29" x14ac:dyDescent="0.25">
      <c r="AC165" s="32" t="s">
        <v>202</v>
      </c>
    </row>
    <row r="166" spans="29:29" x14ac:dyDescent="0.25">
      <c r="AC166" s="32" t="s">
        <v>189</v>
      </c>
    </row>
    <row r="167" spans="29:29" x14ac:dyDescent="0.25">
      <c r="AC167" s="32" t="s">
        <v>203</v>
      </c>
    </row>
    <row r="168" spans="29:29" ht="30.75" customHeight="1" x14ac:dyDescent="0.25">
      <c r="AC168" s="32" t="s">
        <v>212</v>
      </c>
    </row>
    <row r="169" spans="29:29" x14ac:dyDescent="0.25">
      <c r="AC169" s="32" t="s">
        <v>211</v>
      </c>
    </row>
    <row r="170" spans="29:29" ht="45.75" customHeight="1" x14ac:dyDescent="0.25">
      <c r="AC170" s="32" t="s">
        <v>209</v>
      </c>
    </row>
    <row r="171" spans="29:29" x14ac:dyDescent="0.25">
      <c r="AC171" s="32" t="s">
        <v>204</v>
      </c>
    </row>
    <row r="172" spans="29:29" ht="30.75" customHeight="1" x14ac:dyDescent="0.25">
      <c r="AC172" s="32" t="s">
        <v>214</v>
      </c>
    </row>
    <row r="173" spans="29:29" x14ac:dyDescent="0.25">
      <c r="AC173" s="32" t="s">
        <v>208</v>
      </c>
    </row>
    <row r="174" spans="29:29" ht="30.75" customHeight="1" x14ac:dyDescent="0.25">
      <c r="AC174" s="32" t="s">
        <v>205</v>
      </c>
    </row>
    <row r="175" spans="29:29" ht="30.75" customHeight="1" x14ac:dyDescent="0.25">
      <c r="AC175" s="32" t="s">
        <v>207</v>
      </c>
    </row>
    <row r="176" spans="29:29" x14ac:dyDescent="0.25">
      <c r="AC176" s="32" t="s">
        <v>213</v>
      </c>
    </row>
    <row r="177" spans="29:29" x14ac:dyDescent="0.25">
      <c r="AC177" s="32" t="s">
        <v>206</v>
      </c>
    </row>
    <row r="178" spans="29:29" x14ac:dyDescent="0.25">
      <c r="AC178" s="32" t="s">
        <v>192</v>
      </c>
    </row>
    <row r="179" spans="29:29" x14ac:dyDescent="0.25">
      <c r="AC179" s="32" t="s">
        <v>210</v>
      </c>
    </row>
    <row r="180" spans="29:29" ht="30.75" customHeight="1" x14ac:dyDescent="0.25">
      <c r="AC180" s="32" t="s">
        <v>215</v>
      </c>
    </row>
    <row r="181" spans="29:29" x14ac:dyDescent="0.25">
      <c r="AC181" s="32" t="s">
        <v>221</v>
      </c>
    </row>
    <row r="182" spans="29:29" x14ac:dyDescent="0.25">
      <c r="AC182" s="32" t="s">
        <v>228</v>
      </c>
    </row>
    <row r="183" spans="29:29" x14ac:dyDescent="0.25">
      <c r="AC183" s="32" t="s">
        <v>226</v>
      </c>
    </row>
    <row r="184" spans="29:29" ht="45.75" customHeight="1" x14ac:dyDescent="0.25">
      <c r="AC184" s="32" t="s">
        <v>216</v>
      </c>
    </row>
    <row r="185" spans="29:29" ht="45.75" customHeight="1" x14ac:dyDescent="0.25">
      <c r="AC185" s="32" t="s">
        <v>219</v>
      </c>
    </row>
    <row r="186" spans="29:29" ht="30.75" customHeight="1" x14ac:dyDescent="0.25">
      <c r="AC186" s="32" t="s">
        <v>229</v>
      </c>
    </row>
    <row r="187" spans="29:29" x14ac:dyDescent="0.25">
      <c r="AC187" s="32" t="s">
        <v>217</v>
      </c>
    </row>
    <row r="188" spans="29:29" x14ac:dyDescent="0.25">
      <c r="AC188" s="32" t="s">
        <v>220</v>
      </c>
    </row>
    <row r="189" spans="29:29" ht="75.75" customHeight="1" x14ac:dyDescent="0.25">
      <c r="AC189" s="32" t="s">
        <v>224</v>
      </c>
    </row>
    <row r="190" spans="29:29" x14ac:dyDescent="0.25">
      <c r="AC190" s="32" t="s">
        <v>222</v>
      </c>
    </row>
    <row r="191" spans="29:29" ht="30.75" customHeight="1" x14ac:dyDescent="0.25">
      <c r="AC191" s="32" t="s">
        <v>227</v>
      </c>
    </row>
    <row r="192" spans="29:29" ht="15" customHeight="1" x14ac:dyDescent="0.25">
      <c r="AC192" s="32" t="s">
        <v>225</v>
      </c>
    </row>
    <row r="193" spans="29:29" x14ac:dyDescent="0.25">
      <c r="AC193" s="32" t="s">
        <v>230</v>
      </c>
    </row>
    <row r="194" spans="29:29" x14ac:dyDescent="0.25">
      <c r="AC194" s="32" t="s">
        <v>231</v>
      </c>
    </row>
    <row r="195" spans="29:29" x14ac:dyDescent="0.25">
      <c r="AC195" s="32" t="s">
        <v>232</v>
      </c>
    </row>
    <row r="196" spans="29:29" x14ac:dyDescent="0.25">
      <c r="AC196" s="32" t="s">
        <v>234</v>
      </c>
    </row>
    <row r="197" spans="29:29" x14ac:dyDescent="0.25">
      <c r="AC197" s="32" t="s">
        <v>235</v>
      </c>
    </row>
    <row r="198" spans="29:29" x14ac:dyDescent="0.25">
      <c r="AC198" s="32" t="s">
        <v>90</v>
      </c>
    </row>
    <row r="199" spans="29:29" x14ac:dyDescent="0.25">
      <c r="AC199" s="32" t="s">
        <v>242</v>
      </c>
    </row>
    <row r="200" spans="29:29" x14ac:dyDescent="0.25">
      <c r="AC200" s="32" t="s">
        <v>164</v>
      </c>
    </row>
    <row r="201" spans="29:29" ht="45.75" customHeight="1" x14ac:dyDescent="0.25">
      <c r="AC201" s="32" t="s">
        <v>171</v>
      </c>
    </row>
    <row r="202" spans="29:29" x14ac:dyDescent="0.25">
      <c r="AC202" s="32" t="s">
        <v>184</v>
      </c>
    </row>
    <row r="203" spans="29:29" ht="30.75" customHeight="1" x14ac:dyDescent="0.25">
      <c r="AC203" s="32" t="s">
        <v>223</v>
      </c>
    </row>
    <row r="204" spans="29:29" ht="30.75" customHeight="1" x14ac:dyDescent="0.25">
      <c r="AC204" s="32" t="s">
        <v>279</v>
      </c>
    </row>
    <row r="205" spans="29:29" ht="30.75" customHeight="1" x14ac:dyDescent="0.25">
      <c r="AC205" s="32" t="s">
        <v>286</v>
      </c>
    </row>
    <row r="206" spans="29:29" x14ac:dyDescent="0.25">
      <c r="AC206" s="32" t="s">
        <v>247</v>
      </c>
    </row>
    <row r="207" spans="29:29" x14ac:dyDescent="0.25">
      <c r="AC207" s="32" t="s">
        <v>252</v>
      </c>
    </row>
    <row r="208" spans="29:29" ht="30.75" customHeight="1" x14ac:dyDescent="0.25">
      <c r="AC208" s="32" t="s">
        <v>236</v>
      </c>
    </row>
    <row r="209" spans="29:29" ht="90.75" customHeight="1" x14ac:dyDescent="0.25">
      <c r="AC209" s="32" t="s">
        <v>248</v>
      </c>
    </row>
    <row r="210" spans="29:29" x14ac:dyDescent="0.25">
      <c r="AC210" s="32" t="s">
        <v>233</v>
      </c>
    </row>
    <row r="211" spans="29:29" ht="45.75" customHeight="1" x14ac:dyDescent="0.25">
      <c r="AC211" s="32" t="s">
        <v>238</v>
      </c>
    </row>
    <row r="212" spans="29:29" x14ac:dyDescent="0.25">
      <c r="AC212" s="32" t="s">
        <v>246</v>
      </c>
    </row>
    <row r="213" spans="29:29" ht="30.75" customHeight="1" x14ac:dyDescent="0.25">
      <c r="AC213" s="32" t="s">
        <v>241</v>
      </c>
    </row>
    <row r="214" spans="29:29" ht="30.75" customHeight="1" x14ac:dyDescent="0.25">
      <c r="AC214" s="32" t="s">
        <v>254</v>
      </c>
    </row>
    <row r="215" spans="29:29" x14ac:dyDescent="0.25">
      <c r="AC215" s="32" t="s">
        <v>245</v>
      </c>
    </row>
    <row r="216" spans="29:29" x14ac:dyDescent="0.25">
      <c r="AC216" s="32" t="s">
        <v>243</v>
      </c>
    </row>
    <row r="217" spans="29:29" ht="30.75" customHeight="1" x14ac:dyDescent="0.25">
      <c r="AC217" s="32" t="s">
        <v>237</v>
      </c>
    </row>
    <row r="218" spans="29:29" ht="30.75" customHeight="1" x14ac:dyDescent="0.25">
      <c r="AC218" s="32" t="s">
        <v>249</v>
      </c>
    </row>
    <row r="219" spans="29:29" ht="60.75" customHeight="1" x14ac:dyDescent="0.25">
      <c r="AC219" s="32" t="s">
        <v>289</v>
      </c>
    </row>
    <row r="220" spans="29:29" ht="30.75" customHeight="1" x14ac:dyDescent="0.25">
      <c r="AC220" s="32" t="s">
        <v>136</v>
      </c>
    </row>
    <row r="221" spans="29:29" ht="60.75" customHeight="1" x14ac:dyDescent="0.25">
      <c r="AC221" s="32" t="s">
        <v>251</v>
      </c>
    </row>
    <row r="222" spans="29:29" ht="45.75" customHeight="1" x14ac:dyDescent="0.25">
      <c r="AC222" s="32" t="s">
        <v>114</v>
      </c>
    </row>
    <row r="223" spans="29:29" ht="30.75" customHeight="1" x14ac:dyDescent="0.25">
      <c r="AC223" s="32" t="s">
        <v>173</v>
      </c>
    </row>
    <row r="224" spans="29:29" ht="60.75" customHeight="1" x14ac:dyDescent="0.25">
      <c r="AC224" s="32" t="s">
        <v>239</v>
      </c>
    </row>
    <row r="225" spans="29:29" x14ac:dyDescent="0.25">
      <c r="AC225" s="32" t="s">
        <v>250</v>
      </c>
    </row>
    <row r="226" spans="29:29" ht="15" customHeight="1" x14ac:dyDescent="0.25">
      <c r="AC226" s="32" t="s">
        <v>244</v>
      </c>
    </row>
    <row r="227" spans="29:29" x14ac:dyDescent="0.25">
      <c r="AC227" s="32" t="s">
        <v>256</v>
      </c>
    </row>
    <row r="228" spans="29:29" x14ac:dyDescent="0.25">
      <c r="AC228" s="32" t="s">
        <v>240</v>
      </c>
    </row>
    <row r="229" spans="29:29" x14ac:dyDescent="0.25">
      <c r="AC229" s="32" t="s">
        <v>95</v>
      </c>
    </row>
    <row r="230" spans="29:29" ht="30.75" customHeight="1" x14ac:dyDescent="0.25">
      <c r="AC230" s="32" t="s">
        <v>255</v>
      </c>
    </row>
    <row r="231" spans="29:29" x14ac:dyDescent="0.25">
      <c r="AC231" s="32" t="s">
        <v>270</v>
      </c>
    </row>
    <row r="232" spans="29:29" ht="30.75" customHeight="1" x14ac:dyDescent="0.25">
      <c r="AC232" s="32" t="s">
        <v>261</v>
      </c>
    </row>
    <row r="233" spans="29:29" ht="30.75" customHeight="1" x14ac:dyDescent="0.25">
      <c r="AC233" s="32" t="s">
        <v>271</v>
      </c>
    </row>
    <row r="234" spans="29:29" x14ac:dyDescent="0.25">
      <c r="AC234" s="32" t="s">
        <v>260</v>
      </c>
    </row>
    <row r="235" spans="29:29" x14ac:dyDescent="0.25">
      <c r="AC235" s="32" t="s">
        <v>263</v>
      </c>
    </row>
    <row r="236" spans="29:29" x14ac:dyDescent="0.25">
      <c r="AC236" s="32" t="s">
        <v>259</v>
      </c>
    </row>
    <row r="237" spans="29:29" ht="45.75" customHeight="1" x14ac:dyDescent="0.25">
      <c r="AC237" s="32" t="s">
        <v>262</v>
      </c>
    </row>
    <row r="238" spans="29:29" x14ac:dyDescent="0.25">
      <c r="AC238" s="32" t="s">
        <v>266</v>
      </c>
    </row>
    <row r="239" spans="29:29" ht="15" customHeight="1" x14ac:dyDescent="0.25">
      <c r="AC239" s="32" t="s">
        <v>268</v>
      </c>
    </row>
    <row r="240" spans="29:29" x14ac:dyDescent="0.25">
      <c r="AC240" s="32" t="s">
        <v>265</v>
      </c>
    </row>
    <row r="241" spans="29:29" ht="60.75" customHeight="1" x14ac:dyDescent="0.25">
      <c r="AC241" s="32" t="s">
        <v>267</v>
      </c>
    </row>
    <row r="242" spans="29:29" x14ac:dyDescent="0.25">
      <c r="AC242" s="32" t="s">
        <v>264</v>
      </c>
    </row>
    <row r="243" spans="29:29" x14ac:dyDescent="0.25">
      <c r="AC243" s="32" t="s">
        <v>257</v>
      </c>
    </row>
    <row r="244" spans="29:29" x14ac:dyDescent="0.25">
      <c r="AC244" s="32" t="s">
        <v>269</v>
      </c>
    </row>
    <row r="245" spans="29:29" ht="75.75" customHeight="1" x14ac:dyDescent="0.25">
      <c r="AC245" s="32" t="s">
        <v>273</v>
      </c>
    </row>
    <row r="246" spans="29:29" ht="45.75" customHeight="1" x14ac:dyDescent="0.25">
      <c r="AC246" s="32" t="s">
        <v>272</v>
      </c>
    </row>
    <row r="247" spans="29:29" x14ac:dyDescent="0.25">
      <c r="AC247" s="32" t="s">
        <v>88</v>
      </c>
    </row>
    <row r="248" spans="29:29" ht="30.75" customHeight="1" x14ac:dyDescent="0.25">
      <c r="AC248" s="32" t="s">
        <v>123</v>
      </c>
    </row>
    <row r="249" spans="29:29" x14ac:dyDescent="0.25">
      <c r="AC249" s="32" t="s">
        <v>274</v>
      </c>
    </row>
    <row r="250" spans="29:29" x14ac:dyDescent="0.25">
      <c r="AC250" s="32" t="s">
        <v>275</v>
      </c>
    </row>
    <row r="251" spans="29:29" ht="75.75" customHeight="1" x14ac:dyDescent="0.25">
      <c r="AC251" s="32" t="s">
        <v>276</v>
      </c>
    </row>
    <row r="252" spans="29:29" ht="90.75" customHeight="1" x14ac:dyDescent="0.25">
      <c r="AC252" s="32" t="s">
        <v>277</v>
      </c>
    </row>
    <row r="253" spans="29:29" ht="45.75" customHeight="1" x14ac:dyDescent="0.25">
      <c r="AC253" s="32" t="s">
        <v>284</v>
      </c>
    </row>
    <row r="254" spans="29:29" ht="45.75" customHeight="1" x14ac:dyDescent="0.25">
      <c r="AC254" s="32" t="s">
        <v>280</v>
      </c>
    </row>
    <row r="255" spans="29:29" ht="30.75" customHeight="1" x14ac:dyDescent="0.25">
      <c r="AC255" s="32" t="s">
        <v>283</v>
      </c>
    </row>
    <row r="256" spans="29:29" x14ac:dyDescent="0.25">
      <c r="AC256" s="32" t="s">
        <v>281</v>
      </c>
    </row>
    <row r="257" spans="29:29" ht="45.75" customHeight="1" x14ac:dyDescent="0.25">
      <c r="AC257" s="32" t="s">
        <v>282</v>
      </c>
    </row>
    <row r="258" spans="29:29" x14ac:dyDescent="0.25">
      <c r="AC258" s="32" t="s">
        <v>285</v>
      </c>
    </row>
    <row r="259" spans="29:29" x14ac:dyDescent="0.25">
      <c r="AC259" s="32" t="s">
        <v>112</v>
      </c>
    </row>
    <row r="260" spans="29:29" x14ac:dyDescent="0.25">
      <c r="AC260" s="32" t="s">
        <v>287</v>
      </c>
    </row>
    <row r="261" spans="29:29" x14ac:dyDescent="0.25">
      <c r="AC261" s="32" t="s">
        <v>290</v>
      </c>
    </row>
    <row r="262" spans="29:29" ht="30.75" customHeight="1" x14ac:dyDescent="0.25">
      <c r="AC262" s="32" t="s">
        <v>291</v>
      </c>
    </row>
    <row r="264" spans="29:29" ht="30.75" customHeight="1" x14ac:dyDescent="0.25"/>
  </sheetData>
  <mergeCells count="13">
    <mergeCell ref="A8:L8"/>
    <mergeCell ref="A1:L3"/>
    <mergeCell ref="B6:F6"/>
    <mergeCell ref="B7:F7"/>
    <mergeCell ref="B5:F5"/>
    <mergeCell ref="H5:I5"/>
    <mergeCell ref="H6:I6"/>
    <mergeCell ref="H7:I7"/>
    <mergeCell ref="A39:K39"/>
    <mergeCell ref="A40:K40"/>
    <mergeCell ref="A41:K41"/>
    <mergeCell ref="A42:K42"/>
    <mergeCell ref="B38:L38"/>
  </mergeCells>
  <dataValidations count="1">
    <dataValidation type="list" allowBlank="1" showInputMessage="1" showErrorMessage="1" sqref="A10:A37" xr:uid="{00000000-0002-0000-0200-000000000000}">
      <formula1>$AC$1:$AC$262</formula1>
    </dataValidation>
  </dataValidations>
  <pageMargins left="0.70866141732283472" right="0.70866141732283472" top="0.74803149606299213" bottom="0.74803149606299213" header="0.31496062992125984" footer="0.31496062992125984"/>
  <pageSetup paperSize="5" scale="62"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B261"/>
  <sheetViews>
    <sheetView zoomScale="80" zoomScaleNormal="80" workbookViewId="0">
      <pane ySplit="9" topLeftCell="A10" activePane="bottomLeft" state="frozen"/>
      <selection activeCell="C36" sqref="C36"/>
      <selection pane="bottomLeft" activeCell="J54" sqref="J54"/>
    </sheetView>
  </sheetViews>
  <sheetFormatPr defaultRowHeight="15" x14ac:dyDescent="0.25"/>
  <cols>
    <col min="1" max="1" width="28.140625" style="5" customWidth="1"/>
    <col min="2" max="2" width="20.7109375" style="5" customWidth="1"/>
    <col min="3" max="3" width="22.5703125" style="2" customWidth="1"/>
    <col min="4" max="4" width="19.7109375" style="3" customWidth="1"/>
    <col min="5" max="5" width="19.7109375" style="4" customWidth="1"/>
    <col min="6" max="6" width="26.5703125" style="6" customWidth="1"/>
    <col min="7" max="7" width="23" customWidth="1"/>
    <col min="8" max="9" width="19.7109375" customWidth="1"/>
    <col min="10" max="11" width="19.7109375" style="1" customWidth="1"/>
    <col min="12" max="21" width="9.140625" style="128"/>
    <col min="28" max="28" width="9.140625" style="32"/>
  </cols>
  <sheetData>
    <row r="1" spans="1:28" ht="15" customHeight="1" x14ac:dyDescent="0.25">
      <c r="A1" s="164" t="s">
        <v>9</v>
      </c>
      <c r="B1" s="217"/>
      <c r="C1" s="217"/>
      <c r="D1" s="217"/>
      <c r="E1" s="217"/>
      <c r="F1" s="217"/>
      <c r="G1" s="217"/>
      <c r="H1" s="217"/>
      <c r="I1" s="217"/>
      <c r="J1" s="217"/>
      <c r="K1" s="218"/>
      <c r="L1" s="127"/>
      <c r="AB1" s="32" t="s">
        <v>81</v>
      </c>
    </row>
    <row r="2" spans="1:28" ht="15" customHeight="1" x14ac:dyDescent="0.25">
      <c r="A2" s="219"/>
      <c r="B2" s="220"/>
      <c r="C2" s="220"/>
      <c r="D2" s="220"/>
      <c r="E2" s="220"/>
      <c r="F2" s="220"/>
      <c r="G2" s="220"/>
      <c r="H2" s="220"/>
      <c r="I2" s="220"/>
      <c r="J2" s="220"/>
      <c r="K2" s="221"/>
      <c r="L2" s="127"/>
      <c r="AB2" s="32" t="s">
        <v>292</v>
      </c>
    </row>
    <row r="3" spans="1:28" ht="15" customHeight="1" x14ac:dyDescent="0.25">
      <c r="A3" s="219"/>
      <c r="B3" s="220"/>
      <c r="C3" s="220"/>
      <c r="D3" s="220"/>
      <c r="E3" s="220"/>
      <c r="F3" s="220"/>
      <c r="G3" s="220"/>
      <c r="H3" s="220"/>
      <c r="I3" s="220"/>
      <c r="J3" s="220"/>
      <c r="K3" s="221"/>
      <c r="L3" s="127"/>
      <c r="AB3" s="32" t="s">
        <v>293</v>
      </c>
    </row>
    <row r="4" spans="1:28" ht="16.5" customHeight="1" x14ac:dyDescent="0.25">
      <c r="A4" s="94" t="s">
        <v>2</v>
      </c>
      <c r="B4" s="110" t="s">
        <v>6</v>
      </c>
      <c r="C4" s="85">
        <f>'Cover Page - do not edit'!C3</f>
        <v>42948</v>
      </c>
      <c r="D4" s="110" t="s">
        <v>7</v>
      </c>
      <c r="E4" s="85">
        <f>'Cover Page - do not edit'!E3</f>
        <v>43312</v>
      </c>
      <c r="F4" s="103"/>
      <c r="G4" s="103"/>
      <c r="H4" s="103"/>
      <c r="I4" s="103"/>
      <c r="J4" s="103"/>
      <c r="K4" s="106"/>
      <c r="L4" s="127"/>
      <c r="AB4" s="32" t="s">
        <v>294</v>
      </c>
    </row>
    <row r="5" spans="1:28" ht="16.5" x14ac:dyDescent="0.25">
      <c r="A5" s="109" t="s">
        <v>3</v>
      </c>
      <c r="B5" s="222" t="str">
        <f>'Cover Page - do not edit'!B2:G2</f>
        <v>Blackbird Energy Inc.</v>
      </c>
      <c r="C5" s="222"/>
      <c r="D5" s="223"/>
      <c r="E5" s="223"/>
      <c r="F5" s="223"/>
      <c r="G5" s="111" t="s">
        <v>20</v>
      </c>
      <c r="H5" s="224" t="str">
        <f>IF('Data Entry'!C21="","",'Data Entry'!C21)</f>
        <v>CAD</v>
      </c>
      <c r="I5" s="224"/>
      <c r="J5" s="103"/>
      <c r="K5" s="106"/>
      <c r="L5" s="127"/>
      <c r="AB5" s="32" t="s">
        <v>295</v>
      </c>
    </row>
    <row r="6" spans="1:28" ht="32.25" customHeight="1" x14ac:dyDescent="0.25">
      <c r="A6" s="109" t="s">
        <v>4</v>
      </c>
      <c r="B6" s="222" t="str">
        <f>'Cover Page - do not edit'!B4</f>
        <v>E588475</v>
      </c>
      <c r="C6" s="222"/>
      <c r="D6" s="222"/>
      <c r="E6" s="222"/>
      <c r="F6" s="222"/>
      <c r="G6" s="104"/>
      <c r="H6" s="216"/>
      <c r="I6" s="216"/>
      <c r="J6" s="105"/>
      <c r="K6" s="107"/>
      <c r="L6" s="127"/>
      <c r="AB6" s="32" t="s">
        <v>296</v>
      </c>
    </row>
    <row r="7" spans="1:28" ht="33" customHeight="1" x14ac:dyDescent="0.25">
      <c r="A7" s="109" t="s">
        <v>5</v>
      </c>
      <c r="B7" s="153" t="str">
        <f>'Cover Page - do not edit'!B8:G8</f>
        <v>E461760 Pennant Energy Inc.</v>
      </c>
      <c r="C7" s="154"/>
      <c r="D7" s="154"/>
      <c r="E7" s="154"/>
      <c r="F7" s="154"/>
      <c r="G7" s="78"/>
      <c r="H7" s="216"/>
      <c r="I7" s="216"/>
      <c r="J7" s="105"/>
      <c r="K7" s="107"/>
      <c r="L7" s="127"/>
      <c r="AB7" s="32" t="s">
        <v>297</v>
      </c>
    </row>
    <row r="8" spans="1:28" ht="24" customHeight="1" x14ac:dyDescent="0.25">
      <c r="A8" s="213" t="s">
        <v>19</v>
      </c>
      <c r="B8" s="214"/>
      <c r="C8" s="214"/>
      <c r="D8" s="214"/>
      <c r="E8" s="214"/>
      <c r="F8" s="214"/>
      <c r="G8" s="214"/>
      <c r="H8" s="214"/>
      <c r="I8" s="214"/>
      <c r="J8" s="214"/>
      <c r="K8" s="215"/>
      <c r="L8" s="127"/>
      <c r="AB8" s="32" t="s">
        <v>298</v>
      </c>
    </row>
    <row r="9" spans="1:28" ht="49.5" x14ac:dyDescent="0.25">
      <c r="A9" s="108" t="s">
        <v>11</v>
      </c>
      <c r="B9" s="90" t="s">
        <v>305</v>
      </c>
      <c r="C9" s="90" t="s">
        <v>1</v>
      </c>
      <c r="D9" s="91" t="s">
        <v>12</v>
      </c>
      <c r="E9" s="90" t="s">
        <v>13</v>
      </c>
      <c r="F9" s="90" t="s">
        <v>14</v>
      </c>
      <c r="G9" s="90" t="s">
        <v>15</v>
      </c>
      <c r="H9" s="90" t="s">
        <v>16</v>
      </c>
      <c r="I9" s="90" t="s">
        <v>17</v>
      </c>
      <c r="J9" s="91" t="s">
        <v>485</v>
      </c>
      <c r="K9" s="102" t="s">
        <v>42</v>
      </c>
      <c r="L9" s="127"/>
      <c r="AB9" s="32" t="s">
        <v>299</v>
      </c>
    </row>
    <row r="10" spans="1:28" ht="42.75" customHeight="1" x14ac:dyDescent="0.25">
      <c r="A10" s="71" t="s">
        <v>81</v>
      </c>
      <c r="B10" s="61" t="s">
        <v>512</v>
      </c>
      <c r="C10" s="62">
        <v>124257.29</v>
      </c>
      <c r="D10" s="62">
        <v>657538.68000000005</v>
      </c>
      <c r="E10" s="63">
        <v>210711.21</v>
      </c>
      <c r="F10" s="63"/>
      <c r="G10" s="63">
        <v>587601.92000000004</v>
      </c>
      <c r="H10" s="63"/>
      <c r="I10" s="63"/>
      <c r="J10" s="73">
        <f>IF(SUM(Table25[[#This Row],[Taxes]:[Infrastructure Improvement Payments]])=0,"",SUM(Table25[[#This Row],[Taxes]:[Infrastructure Improvement Payments]]))</f>
        <v>1580109.1</v>
      </c>
      <c r="K10" s="102"/>
      <c r="L10" s="127"/>
      <c r="AB10" s="32" t="s">
        <v>300</v>
      </c>
    </row>
    <row r="11" spans="1:28" ht="16.5" hidden="1" x14ac:dyDescent="0.25">
      <c r="A11" s="71"/>
      <c r="B11" s="61"/>
      <c r="C11" s="61"/>
      <c r="D11" s="62"/>
      <c r="E11" s="63"/>
      <c r="F11" s="63"/>
      <c r="G11" s="63"/>
      <c r="H11" s="63"/>
      <c r="I11" s="63"/>
      <c r="J11" s="73" t="str">
        <f>IF(SUM(Table25[[#This Row],[Taxes]:[Infrastructure Improvement Payments]])=0,"",SUM(Table25[[#This Row],[Taxes]:[Infrastructure Improvement Payments]]))</f>
        <v/>
      </c>
      <c r="K11" s="72"/>
      <c r="L11" s="127"/>
      <c r="AB11" s="32" t="s">
        <v>301</v>
      </c>
    </row>
    <row r="12" spans="1:28" ht="16.5" hidden="1" x14ac:dyDescent="0.25">
      <c r="A12" s="71"/>
      <c r="B12" s="61"/>
      <c r="C12" s="61"/>
      <c r="D12" s="62"/>
      <c r="E12" s="63"/>
      <c r="F12" s="63"/>
      <c r="G12" s="63"/>
      <c r="H12" s="63"/>
      <c r="I12" s="63"/>
      <c r="J12" s="73" t="str">
        <f>IF(SUM(Table25[[#This Row],[Taxes]:[Infrastructure Improvement Payments]])=0,"",SUM(Table25[[#This Row],[Taxes]:[Infrastructure Improvement Payments]]))</f>
        <v/>
      </c>
      <c r="K12" s="72"/>
      <c r="L12" s="127"/>
      <c r="AB12" s="32" t="s">
        <v>302</v>
      </c>
    </row>
    <row r="13" spans="1:28" ht="16.5" hidden="1" x14ac:dyDescent="0.25">
      <c r="A13" s="71"/>
      <c r="B13" s="61"/>
      <c r="C13" s="61"/>
      <c r="D13" s="62"/>
      <c r="E13" s="63"/>
      <c r="F13" s="63"/>
      <c r="G13" s="63"/>
      <c r="H13" s="63"/>
      <c r="I13" s="63"/>
      <c r="J13" s="73" t="str">
        <f>IF(SUM(Table25[[#This Row],[Taxes]:[Infrastructure Improvement Payments]])=0,"",SUM(Table25[[#This Row],[Taxes]:[Infrastructure Improvement Payments]]))</f>
        <v/>
      </c>
      <c r="K13" s="72"/>
      <c r="L13" s="127"/>
      <c r="AB13" s="32" t="s">
        <v>303</v>
      </c>
    </row>
    <row r="14" spans="1:28" ht="16.5" hidden="1" x14ac:dyDescent="0.25">
      <c r="A14" s="71"/>
      <c r="B14" s="61"/>
      <c r="C14" s="61"/>
      <c r="D14" s="62"/>
      <c r="E14" s="63"/>
      <c r="F14" s="63"/>
      <c r="G14" s="63"/>
      <c r="H14" s="63"/>
      <c r="I14" s="63"/>
      <c r="J14" s="73" t="str">
        <f>IF(SUM(Table25[[#This Row],[Taxes]:[Infrastructure Improvement Payments]])=0,"",SUM(Table25[[#This Row],[Taxes]:[Infrastructure Improvement Payments]]))</f>
        <v/>
      </c>
      <c r="K14" s="72"/>
      <c r="L14" s="127"/>
      <c r="AB14" s="32" t="s">
        <v>304</v>
      </c>
    </row>
    <row r="15" spans="1:28" ht="16.5" hidden="1" x14ac:dyDescent="0.25">
      <c r="A15" s="71"/>
      <c r="B15" s="61"/>
      <c r="C15" s="61"/>
      <c r="D15" s="62"/>
      <c r="E15" s="63"/>
      <c r="F15" s="63"/>
      <c r="G15" s="63"/>
      <c r="H15" s="63"/>
      <c r="I15" s="63"/>
      <c r="J15" s="73" t="str">
        <f>IF(SUM(Table25[[#This Row],[Taxes]:[Infrastructure Improvement Payments]])=0,"",SUM(Table25[[#This Row],[Taxes]:[Infrastructure Improvement Payments]]))</f>
        <v/>
      </c>
      <c r="K15" s="72"/>
      <c r="L15" s="127"/>
      <c r="AB15" s="32" t="s">
        <v>89</v>
      </c>
    </row>
    <row r="16" spans="1:28" ht="16.5" hidden="1" x14ac:dyDescent="0.25">
      <c r="A16" s="71"/>
      <c r="B16" s="61"/>
      <c r="C16" s="61"/>
      <c r="D16" s="62"/>
      <c r="E16" s="63"/>
      <c r="F16" s="63"/>
      <c r="G16" s="63"/>
      <c r="H16" s="63"/>
      <c r="I16" s="63"/>
      <c r="J16" s="73" t="str">
        <f>IF(SUM(Table25[[#This Row],[Taxes]:[Infrastructure Improvement Payments]])=0,"",SUM(Table25[[#This Row],[Taxes]:[Infrastructure Improvement Payments]]))</f>
        <v/>
      </c>
      <c r="K16" s="72"/>
      <c r="L16" s="127"/>
      <c r="AB16" s="32" t="s">
        <v>47</v>
      </c>
    </row>
    <row r="17" spans="1:28" ht="16.5" hidden="1" x14ac:dyDescent="0.25">
      <c r="A17" s="71"/>
      <c r="B17" s="61"/>
      <c r="C17" s="61"/>
      <c r="D17" s="62"/>
      <c r="E17" s="63"/>
      <c r="F17" s="63"/>
      <c r="G17" s="63"/>
      <c r="H17" s="63"/>
      <c r="I17" s="63"/>
      <c r="J17" s="73" t="str">
        <f>IF(SUM(Table25[[#This Row],[Taxes]:[Infrastructure Improvement Payments]])=0,"",SUM(Table25[[#This Row],[Taxes]:[Infrastructure Improvement Payments]]))</f>
        <v/>
      </c>
      <c r="K17" s="72"/>
      <c r="L17" s="127"/>
      <c r="AB17" s="32" t="s">
        <v>46</v>
      </c>
    </row>
    <row r="18" spans="1:28" ht="16.5" hidden="1" x14ac:dyDescent="0.25">
      <c r="A18" s="71"/>
      <c r="B18" s="61"/>
      <c r="C18" s="61"/>
      <c r="D18" s="62"/>
      <c r="E18" s="63"/>
      <c r="F18" s="63"/>
      <c r="G18" s="63"/>
      <c r="H18" s="63"/>
      <c r="I18" s="63"/>
      <c r="J18" s="73" t="str">
        <f>IF(SUM(Table25[[#This Row],[Taxes]:[Infrastructure Improvement Payments]])=0,"",SUM(Table25[[#This Row],[Taxes]:[Infrastructure Improvement Payments]]))</f>
        <v/>
      </c>
      <c r="K18" s="72"/>
      <c r="L18" s="127"/>
      <c r="AB18" s="32" t="s">
        <v>45</v>
      </c>
    </row>
    <row r="19" spans="1:28" ht="16.5" hidden="1" x14ac:dyDescent="0.25">
      <c r="A19" s="71"/>
      <c r="B19" s="61"/>
      <c r="C19" s="61"/>
      <c r="D19" s="62"/>
      <c r="E19" s="63"/>
      <c r="F19" s="63"/>
      <c r="G19" s="63"/>
      <c r="H19" s="63"/>
      <c r="I19" s="63"/>
      <c r="J19" s="73" t="str">
        <f>IF(SUM(Table25[[#This Row],[Taxes]:[Infrastructure Improvement Payments]])=0,"",SUM(Table25[[#This Row],[Taxes]:[Infrastructure Improvement Payments]]))</f>
        <v/>
      </c>
      <c r="K19" s="72"/>
      <c r="L19" s="127"/>
      <c r="AB19" s="32" t="s">
        <v>44</v>
      </c>
    </row>
    <row r="20" spans="1:28" ht="16.5" hidden="1" x14ac:dyDescent="0.25">
      <c r="A20" s="71"/>
      <c r="B20" s="61"/>
      <c r="C20" s="61"/>
      <c r="D20" s="62"/>
      <c r="E20" s="63"/>
      <c r="F20" s="63"/>
      <c r="G20" s="63"/>
      <c r="H20" s="63"/>
      <c r="I20" s="63"/>
      <c r="J20" s="73" t="str">
        <f>IF(SUM(Table25[[#This Row],[Taxes]:[Infrastructure Improvement Payments]])=0,"",SUM(Table25[[#This Row],[Taxes]:[Infrastructure Improvement Payments]]))</f>
        <v/>
      </c>
      <c r="K20" s="72"/>
      <c r="L20" s="127"/>
      <c r="AB20" s="32" t="s">
        <v>43</v>
      </c>
    </row>
    <row r="21" spans="1:28" ht="16.5" hidden="1" x14ac:dyDescent="0.25">
      <c r="A21" s="71"/>
      <c r="B21" s="61"/>
      <c r="C21" s="61"/>
      <c r="D21" s="62"/>
      <c r="E21" s="63"/>
      <c r="F21" s="63"/>
      <c r="G21" s="63"/>
      <c r="H21" s="63"/>
      <c r="I21" s="63"/>
      <c r="J21" s="73" t="str">
        <f>IF(SUM(Table25[[#This Row],[Taxes]:[Infrastructure Improvement Payments]])=0,"",SUM(Table25[[#This Row],[Taxes]:[Infrastructure Improvement Payments]]))</f>
        <v/>
      </c>
      <c r="K21" s="72"/>
      <c r="L21" s="127"/>
      <c r="AB21" s="32" t="s">
        <v>48</v>
      </c>
    </row>
    <row r="22" spans="1:28" ht="16.5" hidden="1" x14ac:dyDescent="0.25">
      <c r="A22" s="71"/>
      <c r="B22" s="61"/>
      <c r="C22" s="61"/>
      <c r="D22" s="62"/>
      <c r="E22" s="63"/>
      <c r="F22" s="63"/>
      <c r="G22" s="63"/>
      <c r="H22" s="63"/>
      <c r="I22" s="63"/>
      <c r="J22" s="73" t="str">
        <f>IF(SUM(Table25[[#This Row],[Taxes]:[Infrastructure Improvement Payments]])=0,"",SUM(Table25[[#This Row],[Taxes]:[Infrastructure Improvement Payments]]))</f>
        <v/>
      </c>
      <c r="K22" s="72"/>
      <c r="L22" s="127"/>
      <c r="AB22" s="32" t="s">
        <v>49</v>
      </c>
    </row>
    <row r="23" spans="1:28" ht="16.5" hidden="1" x14ac:dyDescent="0.25">
      <c r="A23" s="71"/>
      <c r="B23" s="61"/>
      <c r="C23" s="61"/>
      <c r="D23" s="62"/>
      <c r="E23" s="63"/>
      <c r="F23" s="63"/>
      <c r="G23" s="63"/>
      <c r="H23" s="63"/>
      <c r="I23" s="63"/>
      <c r="J23" s="73" t="str">
        <f>IF(SUM(Table25[[#This Row],[Taxes]:[Infrastructure Improvement Payments]])=0,"",SUM(Table25[[#This Row],[Taxes]:[Infrastructure Improvement Payments]]))</f>
        <v/>
      </c>
      <c r="K23" s="72"/>
      <c r="L23" s="127"/>
      <c r="AB23" s="32" t="s">
        <v>50</v>
      </c>
    </row>
    <row r="24" spans="1:28" ht="16.5" hidden="1" x14ac:dyDescent="0.25">
      <c r="A24" s="71"/>
      <c r="B24" s="61"/>
      <c r="C24" s="61"/>
      <c r="D24" s="62"/>
      <c r="E24" s="63"/>
      <c r="F24" s="63"/>
      <c r="G24" s="63"/>
      <c r="H24" s="63"/>
      <c r="I24" s="63"/>
      <c r="J24" s="73" t="str">
        <f>IF(SUM(Table25[[#This Row],[Taxes]:[Infrastructure Improvement Payments]])=0,"",SUM(Table25[[#This Row],[Taxes]:[Infrastructure Improvement Payments]]))</f>
        <v/>
      </c>
      <c r="K24" s="72"/>
      <c r="L24" s="127"/>
      <c r="AB24" s="32" t="s">
        <v>52</v>
      </c>
    </row>
    <row r="25" spans="1:28" ht="16.5" hidden="1" x14ac:dyDescent="0.25">
      <c r="A25" s="71"/>
      <c r="B25" s="61"/>
      <c r="C25" s="61"/>
      <c r="D25" s="62"/>
      <c r="E25" s="63"/>
      <c r="F25" s="63"/>
      <c r="G25" s="63"/>
      <c r="H25" s="63"/>
      <c r="I25" s="63"/>
      <c r="J25" s="73" t="str">
        <f>IF(SUM(Table25[[#This Row],[Taxes]:[Infrastructure Improvement Payments]])=0,"",SUM(Table25[[#This Row],[Taxes]:[Infrastructure Improvement Payments]]))</f>
        <v/>
      </c>
      <c r="K25" s="72"/>
      <c r="L25" s="127"/>
      <c r="AB25" s="32" t="s">
        <v>51</v>
      </c>
    </row>
    <row r="26" spans="1:28" ht="16.5" hidden="1" x14ac:dyDescent="0.25">
      <c r="A26" s="71"/>
      <c r="B26" s="61"/>
      <c r="C26" s="61"/>
      <c r="D26" s="62"/>
      <c r="E26" s="63"/>
      <c r="F26" s="63"/>
      <c r="G26" s="63"/>
      <c r="H26" s="63"/>
      <c r="I26" s="63"/>
      <c r="J26" s="73" t="str">
        <f>IF(SUM(Table25[[#This Row],[Taxes]:[Infrastructure Improvement Payments]])=0,"",SUM(Table25[[#This Row],[Taxes]:[Infrastructure Improvement Payments]]))</f>
        <v/>
      </c>
      <c r="K26" s="72"/>
      <c r="L26" s="127"/>
      <c r="AB26" s="32" t="s">
        <v>53</v>
      </c>
    </row>
    <row r="27" spans="1:28" ht="16.5" hidden="1" x14ac:dyDescent="0.25">
      <c r="A27" s="71"/>
      <c r="B27" s="61"/>
      <c r="C27" s="61"/>
      <c r="D27" s="62"/>
      <c r="E27" s="63"/>
      <c r="F27" s="63"/>
      <c r="G27" s="63"/>
      <c r="H27" s="63"/>
      <c r="I27" s="63"/>
      <c r="J27" s="73" t="str">
        <f>IF(SUM(Table25[[#This Row],[Taxes]:[Infrastructure Improvement Payments]])=0,"",SUM(Table25[[#This Row],[Taxes]:[Infrastructure Improvement Payments]]))</f>
        <v/>
      </c>
      <c r="K27" s="72"/>
      <c r="L27" s="127"/>
      <c r="AB27" s="32" t="s">
        <v>54</v>
      </c>
    </row>
    <row r="28" spans="1:28" ht="16.5" hidden="1" x14ac:dyDescent="0.25">
      <c r="A28" s="71"/>
      <c r="B28" s="61"/>
      <c r="C28" s="61"/>
      <c r="D28" s="62"/>
      <c r="E28" s="63"/>
      <c r="F28" s="63"/>
      <c r="G28" s="63"/>
      <c r="H28" s="63"/>
      <c r="I28" s="63"/>
      <c r="J28" s="73" t="str">
        <f>IF(SUM(Table25[[#This Row],[Taxes]:[Infrastructure Improvement Payments]])=0,"",SUM(Table25[[#This Row],[Taxes]:[Infrastructure Improvement Payments]]))</f>
        <v/>
      </c>
      <c r="K28" s="72"/>
      <c r="L28" s="127"/>
      <c r="AB28" s="32" t="s">
        <v>55</v>
      </c>
    </row>
    <row r="29" spans="1:28" ht="16.5" hidden="1" x14ac:dyDescent="0.25">
      <c r="A29" s="71"/>
      <c r="B29" s="61"/>
      <c r="C29" s="61"/>
      <c r="D29" s="62"/>
      <c r="E29" s="63"/>
      <c r="F29" s="63"/>
      <c r="G29" s="63"/>
      <c r="H29" s="63"/>
      <c r="I29" s="63"/>
      <c r="J29" s="73" t="str">
        <f>IF(SUM(Table25[[#This Row],[Taxes]:[Infrastructure Improvement Payments]])=0,"",SUM(Table25[[#This Row],[Taxes]:[Infrastructure Improvement Payments]]))</f>
        <v/>
      </c>
      <c r="K29" s="72"/>
      <c r="L29" s="127"/>
      <c r="AB29" s="32" t="s">
        <v>56</v>
      </c>
    </row>
    <row r="30" spans="1:28" ht="16.5" hidden="1" x14ac:dyDescent="0.25">
      <c r="A30" s="71"/>
      <c r="B30" s="61"/>
      <c r="C30" s="61"/>
      <c r="D30" s="62"/>
      <c r="E30" s="63"/>
      <c r="F30" s="63"/>
      <c r="G30" s="63"/>
      <c r="H30" s="63"/>
      <c r="I30" s="63"/>
      <c r="J30" s="73" t="str">
        <f>IF(SUM(Table25[[#This Row],[Taxes]:[Infrastructure Improvement Payments]])=0,"",SUM(Table25[[#This Row],[Taxes]:[Infrastructure Improvement Payments]]))</f>
        <v/>
      </c>
      <c r="K30" s="72"/>
      <c r="L30" s="127"/>
      <c r="AB30" s="32" t="s">
        <v>57</v>
      </c>
    </row>
    <row r="31" spans="1:28" ht="16.5" hidden="1" x14ac:dyDescent="0.25">
      <c r="A31" s="71"/>
      <c r="B31" s="61"/>
      <c r="C31" s="61"/>
      <c r="D31" s="62"/>
      <c r="E31" s="63"/>
      <c r="F31" s="63"/>
      <c r="G31" s="63"/>
      <c r="H31" s="63"/>
      <c r="I31" s="63"/>
      <c r="J31" s="73" t="str">
        <f>IF(SUM(Table25[[#This Row],[Taxes]:[Infrastructure Improvement Payments]])=0,"",SUM(Table25[[#This Row],[Taxes]:[Infrastructure Improvement Payments]]))</f>
        <v/>
      </c>
      <c r="K31" s="72"/>
      <c r="L31" s="127"/>
      <c r="AB31" s="32" t="s">
        <v>60</v>
      </c>
    </row>
    <row r="32" spans="1:28" ht="16.5" hidden="1" x14ac:dyDescent="0.25">
      <c r="A32" s="71"/>
      <c r="B32" s="61"/>
      <c r="C32" s="61"/>
      <c r="D32" s="62"/>
      <c r="E32" s="63"/>
      <c r="F32" s="63"/>
      <c r="G32" s="63"/>
      <c r="H32" s="63"/>
      <c r="I32" s="63"/>
      <c r="J32" s="73" t="str">
        <f>IF(SUM(Table25[[#This Row],[Taxes]:[Infrastructure Improvement Payments]])=0,"",SUM(Table25[[#This Row],[Taxes]:[Infrastructure Improvement Payments]]))</f>
        <v/>
      </c>
      <c r="K32" s="72"/>
      <c r="L32" s="127"/>
      <c r="AB32" s="32" t="s">
        <v>61</v>
      </c>
    </row>
    <row r="33" spans="1:28" ht="16.5" hidden="1" x14ac:dyDescent="0.25">
      <c r="A33" s="71"/>
      <c r="B33" s="61"/>
      <c r="C33" s="61"/>
      <c r="D33" s="62"/>
      <c r="E33" s="63"/>
      <c r="F33" s="63"/>
      <c r="G33" s="63"/>
      <c r="H33" s="63"/>
      <c r="I33" s="63"/>
      <c r="J33" s="73" t="str">
        <f>IF(SUM(Table25[[#This Row],[Taxes]:[Infrastructure Improvement Payments]])=0,"",SUM(Table25[[#This Row],[Taxes]:[Infrastructure Improvement Payments]]))</f>
        <v/>
      </c>
      <c r="K33" s="72"/>
      <c r="L33" s="127"/>
      <c r="AB33" s="32" t="s">
        <v>62</v>
      </c>
    </row>
    <row r="34" spans="1:28" ht="16.5" hidden="1" x14ac:dyDescent="0.25">
      <c r="A34" s="71"/>
      <c r="B34" s="61"/>
      <c r="C34" s="61"/>
      <c r="D34" s="62"/>
      <c r="E34" s="63"/>
      <c r="F34" s="63"/>
      <c r="G34" s="63"/>
      <c r="H34" s="63"/>
      <c r="I34" s="63"/>
      <c r="J34" s="73" t="str">
        <f>IF(SUM(Table25[[#This Row],[Taxes]:[Infrastructure Improvement Payments]])=0,"",SUM(Table25[[#This Row],[Taxes]:[Infrastructure Improvement Payments]]))</f>
        <v/>
      </c>
      <c r="K34" s="72"/>
      <c r="L34" s="127"/>
      <c r="AB34" s="32" t="s">
        <v>63</v>
      </c>
    </row>
    <row r="35" spans="1:28" ht="16.5" hidden="1" x14ac:dyDescent="0.25">
      <c r="A35" s="71"/>
      <c r="B35" s="61"/>
      <c r="C35" s="61"/>
      <c r="D35" s="62"/>
      <c r="E35" s="63"/>
      <c r="F35" s="63"/>
      <c r="G35" s="63"/>
      <c r="H35" s="63"/>
      <c r="I35" s="63"/>
      <c r="J35" s="73" t="str">
        <f>IF(SUM(Table25[[#This Row],[Taxes]:[Infrastructure Improvement Payments]])=0,"",SUM(Table25[[#This Row],[Taxes]:[Infrastructure Improvement Payments]]))</f>
        <v/>
      </c>
      <c r="K35" s="72"/>
      <c r="L35" s="127"/>
      <c r="AB35" s="32" t="s">
        <v>64</v>
      </c>
    </row>
    <row r="36" spans="1:28" ht="16.5" hidden="1" x14ac:dyDescent="0.25">
      <c r="A36" s="71"/>
      <c r="B36" s="61"/>
      <c r="C36" s="61"/>
      <c r="D36" s="62"/>
      <c r="E36" s="63"/>
      <c r="F36" s="63"/>
      <c r="G36" s="63"/>
      <c r="H36" s="63"/>
      <c r="I36" s="63"/>
      <c r="J36" s="73" t="str">
        <f>IF(SUM(Table25[[#This Row],[Taxes]:[Infrastructure Improvement Payments]])=0,"",SUM(Table25[[#This Row],[Taxes]:[Infrastructure Improvement Payments]]))</f>
        <v/>
      </c>
      <c r="K36" s="72"/>
      <c r="L36" s="127"/>
      <c r="AB36" s="32" t="s">
        <v>65</v>
      </c>
    </row>
    <row r="37" spans="1:28" ht="16.5" hidden="1" x14ac:dyDescent="0.25">
      <c r="A37" s="71"/>
      <c r="B37" s="61"/>
      <c r="C37" s="61"/>
      <c r="D37" s="62"/>
      <c r="E37" s="63"/>
      <c r="F37" s="63"/>
      <c r="G37" s="63"/>
      <c r="H37" s="63"/>
      <c r="I37" s="63"/>
      <c r="J37" s="73" t="str">
        <f>IF(SUM(Table25[[#This Row],[Taxes]:[Infrastructure Improvement Payments]])=0,"",SUM(Table25[[#This Row],[Taxes]:[Infrastructure Improvement Payments]]))</f>
        <v/>
      </c>
      <c r="K37" s="72"/>
      <c r="L37" s="127"/>
      <c r="AB37" s="32" t="s">
        <v>59</v>
      </c>
    </row>
    <row r="38" spans="1:28" ht="70.5" customHeight="1" thickBot="1" x14ac:dyDescent="0.3">
      <c r="A38" s="112" t="s">
        <v>473</v>
      </c>
      <c r="B38" s="211" t="s">
        <v>511</v>
      </c>
      <c r="C38" s="211"/>
      <c r="D38" s="211"/>
      <c r="E38" s="211"/>
      <c r="F38" s="211"/>
      <c r="G38" s="211"/>
      <c r="H38" s="211"/>
      <c r="I38" s="211"/>
      <c r="J38" s="211"/>
      <c r="K38" s="212"/>
      <c r="L38" s="127"/>
      <c r="AB38" s="32" t="s">
        <v>66</v>
      </c>
    </row>
    <row r="39" spans="1:28" s="128" customFormat="1" x14ac:dyDescent="0.25">
      <c r="A39" s="208" t="s">
        <v>498</v>
      </c>
      <c r="B39" s="208"/>
      <c r="C39" s="208"/>
      <c r="D39" s="208"/>
      <c r="E39" s="208"/>
      <c r="F39" s="208"/>
      <c r="G39" s="208"/>
      <c r="H39" s="208"/>
      <c r="I39" s="208"/>
      <c r="J39" s="208"/>
      <c r="K39" s="208"/>
      <c r="AB39" s="25" t="s">
        <v>67</v>
      </c>
    </row>
    <row r="40" spans="1:28" s="128" customFormat="1" x14ac:dyDescent="0.25">
      <c r="A40" s="209" t="s">
        <v>479</v>
      </c>
      <c r="B40" s="209"/>
      <c r="C40" s="209"/>
      <c r="D40" s="209"/>
      <c r="E40" s="209"/>
      <c r="F40" s="209"/>
      <c r="G40" s="209"/>
      <c r="H40" s="209"/>
      <c r="I40" s="209"/>
      <c r="J40" s="209"/>
      <c r="K40" s="209"/>
      <c r="AB40" s="25" t="s">
        <v>91</v>
      </c>
    </row>
    <row r="41" spans="1:28" s="128" customFormat="1" ht="15" customHeight="1" x14ac:dyDescent="0.25">
      <c r="A41" s="210" t="s">
        <v>486</v>
      </c>
      <c r="B41" s="210"/>
      <c r="C41" s="210"/>
      <c r="D41" s="210"/>
      <c r="E41" s="210"/>
      <c r="F41" s="210"/>
      <c r="G41" s="210"/>
      <c r="H41" s="210"/>
      <c r="I41" s="210"/>
      <c r="J41" s="210"/>
      <c r="K41" s="210"/>
      <c r="AB41" s="25" t="s">
        <v>69</v>
      </c>
    </row>
    <row r="42" spans="1:28" s="128" customFormat="1" x14ac:dyDescent="0.25">
      <c r="A42" s="129"/>
      <c r="B42" s="129"/>
      <c r="C42" s="130"/>
      <c r="D42" s="131"/>
      <c r="E42" s="132"/>
      <c r="F42" s="133"/>
      <c r="J42" s="127"/>
      <c r="K42" s="127"/>
      <c r="AB42" s="25" t="s">
        <v>70</v>
      </c>
    </row>
    <row r="43" spans="1:28" s="128" customFormat="1" x14ac:dyDescent="0.25">
      <c r="A43" s="129"/>
      <c r="B43" s="129"/>
      <c r="C43" s="130"/>
      <c r="D43" s="131"/>
      <c r="E43" s="132"/>
      <c r="F43" s="133"/>
      <c r="J43" s="127"/>
      <c r="K43" s="127"/>
      <c r="AB43" s="25" t="s">
        <v>71</v>
      </c>
    </row>
    <row r="44" spans="1:28" s="128" customFormat="1" x14ac:dyDescent="0.25">
      <c r="A44" s="129"/>
      <c r="B44" s="129"/>
      <c r="C44" s="130"/>
      <c r="D44" s="131"/>
      <c r="E44" s="132"/>
      <c r="F44" s="133"/>
      <c r="J44" s="127"/>
      <c r="K44" s="127"/>
      <c r="AB44" s="25" t="s">
        <v>72</v>
      </c>
    </row>
    <row r="45" spans="1:28" s="128" customFormat="1" x14ac:dyDescent="0.25">
      <c r="A45" s="129"/>
      <c r="B45" s="129"/>
      <c r="C45" s="130"/>
      <c r="D45" s="131"/>
      <c r="E45" s="132"/>
      <c r="F45" s="133"/>
      <c r="J45" s="127"/>
      <c r="K45" s="127"/>
      <c r="AB45" s="25" t="s">
        <v>73</v>
      </c>
    </row>
    <row r="46" spans="1:28" s="128" customFormat="1" x14ac:dyDescent="0.25">
      <c r="A46" s="129"/>
      <c r="B46" s="129"/>
      <c r="C46" s="130"/>
      <c r="D46" s="131"/>
      <c r="E46" s="132"/>
      <c r="F46" s="133"/>
      <c r="J46" s="127"/>
      <c r="K46" s="127"/>
      <c r="AB46" s="25" t="s">
        <v>74</v>
      </c>
    </row>
    <row r="47" spans="1:28" s="128" customFormat="1" x14ac:dyDescent="0.25">
      <c r="A47" s="129"/>
      <c r="B47" s="129"/>
      <c r="C47" s="130"/>
      <c r="D47" s="131"/>
      <c r="E47" s="132"/>
      <c r="F47" s="133"/>
      <c r="J47" s="127"/>
      <c r="K47" s="127"/>
      <c r="AB47" s="25" t="s">
        <v>75</v>
      </c>
    </row>
    <row r="48" spans="1:28" s="128" customFormat="1" x14ac:dyDescent="0.25">
      <c r="A48" s="129"/>
      <c r="B48" s="129"/>
      <c r="C48" s="130"/>
      <c r="D48" s="131"/>
      <c r="E48" s="132"/>
      <c r="F48" s="133"/>
      <c r="J48" s="127"/>
      <c r="K48" s="127"/>
      <c r="AB48" s="25" t="s">
        <v>76</v>
      </c>
    </row>
    <row r="49" spans="1:28" s="128" customFormat="1" x14ac:dyDescent="0.25">
      <c r="A49" s="129"/>
      <c r="B49" s="129"/>
      <c r="C49" s="130"/>
      <c r="D49" s="131"/>
      <c r="E49" s="132"/>
      <c r="F49" s="133"/>
      <c r="J49" s="127"/>
      <c r="K49" s="127"/>
      <c r="AB49" s="25" t="s">
        <v>77</v>
      </c>
    </row>
    <row r="50" spans="1:28" s="128" customFormat="1" x14ac:dyDescent="0.25">
      <c r="A50" s="129"/>
      <c r="B50" s="129"/>
      <c r="C50" s="130"/>
      <c r="D50" s="131"/>
      <c r="E50" s="132"/>
      <c r="F50" s="133"/>
      <c r="J50" s="127"/>
      <c r="K50" s="127"/>
      <c r="AB50" s="25" t="s">
        <v>78</v>
      </c>
    </row>
    <row r="51" spans="1:28" s="128" customFormat="1" x14ac:dyDescent="0.25">
      <c r="A51" s="129"/>
      <c r="B51" s="129"/>
      <c r="C51" s="130"/>
      <c r="D51" s="131"/>
      <c r="E51" s="132"/>
      <c r="F51" s="133"/>
      <c r="J51" s="127"/>
      <c r="K51" s="127"/>
      <c r="AB51" s="25" t="s">
        <v>82</v>
      </c>
    </row>
    <row r="52" spans="1:28" s="128" customFormat="1" x14ac:dyDescent="0.25">
      <c r="A52" s="129"/>
      <c r="B52" s="129"/>
      <c r="C52" s="130"/>
      <c r="D52" s="131"/>
      <c r="E52" s="132"/>
      <c r="F52" s="133"/>
      <c r="J52" s="127"/>
      <c r="K52" s="127"/>
      <c r="AB52" s="25" t="s">
        <v>79</v>
      </c>
    </row>
    <row r="53" spans="1:28" s="128" customFormat="1" x14ac:dyDescent="0.25">
      <c r="A53" s="129"/>
      <c r="B53" s="129"/>
      <c r="C53" s="130"/>
      <c r="D53" s="131"/>
      <c r="E53" s="132"/>
      <c r="F53" s="133"/>
      <c r="J53" s="127"/>
      <c r="K53" s="127"/>
      <c r="AB53" s="25" t="s">
        <v>80</v>
      </c>
    </row>
    <row r="54" spans="1:28" s="128" customFormat="1" x14ac:dyDescent="0.25">
      <c r="A54" s="129"/>
      <c r="B54" s="129"/>
      <c r="C54" s="130"/>
      <c r="D54" s="131"/>
      <c r="E54" s="132"/>
      <c r="F54" s="133"/>
      <c r="J54" s="127"/>
      <c r="K54" s="127"/>
      <c r="AB54" s="25" t="s">
        <v>83</v>
      </c>
    </row>
    <row r="55" spans="1:28" s="128" customFormat="1" x14ac:dyDescent="0.25">
      <c r="A55" s="129"/>
      <c r="B55" s="129"/>
      <c r="C55" s="130"/>
      <c r="D55" s="131"/>
      <c r="E55" s="132"/>
      <c r="F55" s="133"/>
      <c r="J55" s="127"/>
      <c r="K55" s="127"/>
      <c r="AB55" s="25" t="s">
        <v>84</v>
      </c>
    </row>
    <row r="56" spans="1:28" s="128" customFormat="1" x14ac:dyDescent="0.25">
      <c r="A56" s="129"/>
      <c r="B56" s="129"/>
      <c r="C56" s="130"/>
      <c r="D56" s="131"/>
      <c r="E56" s="132"/>
      <c r="F56" s="133"/>
      <c r="J56" s="127"/>
      <c r="K56" s="127"/>
      <c r="AB56" s="25" t="s">
        <v>58</v>
      </c>
    </row>
    <row r="57" spans="1:28" s="128" customFormat="1" x14ac:dyDescent="0.25">
      <c r="A57" s="129"/>
      <c r="B57" s="129"/>
      <c r="C57" s="130"/>
      <c r="D57" s="131"/>
      <c r="E57" s="132"/>
      <c r="F57" s="133"/>
      <c r="J57" s="127"/>
      <c r="K57" s="127"/>
      <c r="AB57" s="25" t="s">
        <v>85</v>
      </c>
    </row>
    <row r="58" spans="1:28" s="128" customFormat="1" x14ac:dyDescent="0.25">
      <c r="A58" s="129"/>
      <c r="B58" s="129"/>
      <c r="C58" s="130"/>
      <c r="D58" s="131"/>
      <c r="E58" s="132"/>
      <c r="F58" s="133"/>
      <c r="J58" s="127"/>
      <c r="K58" s="127"/>
      <c r="AB58" s="25" t="s">
        <v>86</v>
      </c>
    </row>
    <row r="59" spans="1:28" s="128" customFormat="1" x14ac:dyDescent="0.25">
      <c r="A59" s="129"/>
      <c r="B59" s="129"/>
      <c r="C59" s="130"/>
      <c r="D59" s="131"/>
      <c r="E59" s="132"/>
      <c r="F59" s="133"/>
      <c r="J59" s="127"/>
      <c r="K59" s="127"/>
      <c r="AB59" s="25" t="s">
        <v>87</v>
      </c>
    </row>
    <row r="60" spans="1:28" s="128" customFormat="1" x14ac:dyDescent="0.25">
      <c r="A60" s="129"/>
      <c r="B60" s="129"/>
      <c r="C60" s="130"/>
      <c r="D60" s="131"/>
      <c r="E60" s="132"/>
      <c r="F60" s="133"/>
      <c r="J60" s="127"/>
      <c r="K60" s="127"/>
      <c r="AB60" s="25" t="s">
        <v>92</v>
      </c>
    </row>
    <row r="61" spans="1:28" s="128" customFormat="1" x14ac:dyDescent="0.25">
      <c r="A61" s="129"/>
      <c r="B61" s="129"/>
      <c r="C61" s="130"/>
      <c r="D61" s="131"/>
      <c r="E61" s="132"/>
      <c r="F61" s="133"/>
      <c r="J61" s="127"/>
      <c r="K61" s="127"/>
      <c r="AB61" s="25" t="s">
        <v>98</v>
      </c>
    </row>
    <row r="62" spans="1:28" s="128" customFormat="1" x14ac:dyDescent="0.25">
      <c r="A62" s="129"/>
      <c r="B62" s="129"/>
      <c r="C62" s="130"/>
      <c r="D62" s="131"/>
      <c r="E62" s="132"/>
      <c r="F62" s="133"/>
      <c r="J62" s="127"/>
      <c r="K62" s="127"/>
      <c r="AB62" s="25" t="s">
        <v>163</v>
      </c>
    </row>
    <row r="63" spans="1:28" s="128" customFormat="1" x14ac:dyDescent="0.25">
      <c r="A63" s="129"/>
      <c r="B63" s="129"/>
      <c r="C63" s="130"/>
      <c r="D63" s="131"/>
      <c r="E63" s="132"/>
      <c r="F63" s="133"/>
      <c r="J63" s="127"/>
      <c r="K63" s="127"/>
      <c r="AB63" s="25" t="s">
        <v>94</v>
      </c>
    </row>
    <row r="64" spans="1:28" s="128" customFormat="1" x14ac:dyDescent="0.25">
      <c r="A64" s="129"/>
      <c r="B64" s="129"/>
      <c r="C64" s="130"/>
      <c r="D64" s="131"/>
      <c r="E64" s="132"/>
      <c r="F64" s="133"/>
      <c r="J64" s="127"/>
      <c r="K64" s="127"/>
      <c r="AB64" s="25" t="s">
        <v>93</v>
      </c>
    </row>
    <row r="65" spans="1:28" s="128" customFormat="1" x14ac:dyDescent="0.25">
      <c r="A65" s="129"/>
      <c r="B65" s="129"/>
      <c r="C65" s="130"/>
      <c r="D65" s="131"/>
      <c r="E65" s="132"/>
      <c r="F65" s="133"/>
      <c r="J65" s="127"/>
      <c r="K65" s="127"/>
      <c r="AB65" s="25" t="s">
        <v>97</v>
      </c>
    </row>
    <row r="66" spans="1:28" s="128" customFormat="1" x14ac:dyDescent="0.25">
      <c r="A66" s="129"/>
      <c r="B66" s="129"/>
      <c r="C66" s="130"/>
      <c r="D66" s="131"/>
      <c r="E66" s="132"/>
      <c r="F66" s="133"/>
      <c r="J66" s="127"/>
      <c r="K66" s="127"/>
      <c r="AB66" s="25" t="s">
        <v>99</v>
      </c>
    </row>
    <row r="67" spans="1:28" s="128" customFormat="1" x14ac:dyDescent="0.25">
      <c r="A67" s="129"/>
      <c r="B67" s="129"/>
      <c r="C67" s="130"/>
      <c r="D67" s="131"/>
      <c r="E67" s="132"/>
      <c r="F67" s="133"/>
      <c r="J67" s="127"/>
      <c r="K67" s="127"/>
      <c r="AB67" s="25" t="s">
        <v>96</v>
      </c>
    </row>
    <row r="68" spans="1:28" s="128" customFormat="1" x14ac:dyDescent="0.25">
      <c r="A68" s="129"/>
      <c r="B68" s="129"/>
      <c r="C68" s="130"/>
      <c r="D68" s="131"/>
      <c r="E68" s="132"/>
      <c r="F68" s="133"/>
      <c r="J68" s="127"/>
      <c r="K68" s="127"/>
      <c r="AB68" s="25" t="s">
        <v>144</v>
      </c>
    </row>
    <row r="69" spans="1:28" s="128" customFormat="1" x14ac:dyDescent="0.25">
      <c r="A69" s="129"/>
      <c r="B69" s="129"/>
      <c r="C69" s="130"/>
      <c r="D69" s="131"/>
      <c r="E69" s="132"/>
      <c r="F69" s="133"/>
      <c r="J69" s="127"/>
      <c r="K69" s="127"/>
      <c r="AB69" s="25" t="s">
        <v>100</v>
      </c>
    </row>
    <row r="70" spans="1:28" s="128" customFormat="1" x14ac:dyDescent="0.25">
      <c r="A70" s="129"/>
      <c r="B70" s="129"/>
      <c r="C70" s="130"/>
      <c r="D70" s="131"/>
      <c r="E70" s="132"/>
      <c r="F70" s="133"/>
      <c r="J70" s="127"/>
      <c r="K70" s="127"/>
      <c r="AB70" s="25" t="s">
        <v>101</v>
      </c>
    </row>
    <row r="71" spans="1:28" s="128" customFormat="1" x14ac:dyDescent="0.25">
      <c r="A71" s="129"/>
      <c r="B71" s="129"/>
      <c r="C71" s="130"/>
      <c r="D71" s="131"/>
      <c r="E71" s="132"/>
      <c r="F71" s="133"/>
      <c r="J71" s="127"/>
      <c r="K71" s="127"/>
      <c r="AB71" s="25" t="s">
        <v>102</v>
      </c>
    </row>
    <row r="72" spans="1:28" s="128" customFormat="1" x14ac:dyDescent="0.25">
      <c r="A72" s="129"/>
      <c r="B72" s="129"/>
      <c r="C72" s="130"/>
      <c r="D72" s="131"/>
      <c r="E72" s="132"/>
      <c r="F72" s="133"/>
      <c r="J72" s="127"/>
      <c r="K72" s="127"/>
      <c r="AB72" s="25" t="s">
        <v>103</v>
      </c>
    </row>
    <row r="73" spans="1:28" s="128" customFormat="1" x14ac:dyDescent="0.25">
      <c r="A73" s="129"/>
      <c r="B73" s="129"/>
      <c r="C73" s="130"/>
      <c r="D73" s="131"/>
      <c r="E73" s="132"/>
      <c r="F73" s="133"/>
      <c r="J73" s="127"/>
      <c r="K73" s="127"/>
      <c r="AB73" s="25" t="s">
        <v>106</v>
      </c>
    </row>
    <row r="74" spans="1:28" s="128" customFormat="1" x14ac:dyDescent="0.25">
      <c r="A74" s="129"/>
      <c r="B74" s="129"/>
      <c r="C74" s="130"/>
      <c r="D74" s="131"/>
      <c r="E74" s="132"/>
      <c r="F74" s="133"/>
      <c r="J74" s="127"/>
      <c r="K74" s="127"/>
      <c r="AB74" s="25" t="s">
        <v>105</v>
      </c>
    </row>
    <row r="75" spans="1:28" s="128" customFormat="1" x14ac:dyDescent="0.25">
      <c r="A75" s="129"/>
      <c r="B75" s="129"/>
      <c r="C75" s="130"/>
      <c r="D75" s="131"/>
      <c r="E75" s="132"/>
      <c r="F75" s="133"/>
      <c r="J75" s="127"/>
      <c r="K75" s="127"/>
      <c r="AB75" s="25" t="s">
        <v>107</v>
      </c>
    </row>
    <row r="76" spans="1:28" s="128" customFormat="1" x14ac:dyDescent="0.25">
      <c r="A76" s="129"/>
      <c r="B76" s="129"/>
      <c r="C76" s="130"/>
      <c r="D76" s="131"/>
      <c r="E76" s="132"/>
      <c r="F76" s="133"/>
      <c r="J76" s="127"/>
      <c r="K76" s="127"/>
      <c r="AB76" s="25" t="s">
        <v>108</v>
      </c>
    </row>
    <row r="77" spans="1:28" s="128" customFormat="1" x14ac:dyDescent="0.25">
      <c r="A77" s="129"/>
      <c r="B77" s="129"/>
      <c r="C77" s="130"/>
      <c r="D77" s="131"/>
      <c r="E77" s="132"/>
      <c r="F77" s="133"/>
      <c r="J77" s="127"/>
      <c r="K77" s="127"/>
      <c r="AB77" s="25" t="s">
        <v>109</v>
      </c>
    </row>
    <row r="78" spans="1:28" s="128" customFormat="1" x14ac:dyDescent="0.25">
      <c r="A78" s="129"/>
      <c r="B78" s="129"/>
      <c r="C78" s="130"/>
      <c r="D78" s="131"/>
      <c r="E78" s="132"/>
      <c r="F78" s="133"/>
      <c r="J78" s="127"/>
      <c r="K78" s="127"/>
      <c r="AB78" s="25" t="s">
        <v>111</v>
      </c>
    </row>
    <row r="79" spans="1:28" s="128" customFormat="1" x14ac:dyDescent="0.25">
      <c r="A79" s="129"/>
      <c r="B79" s="129"/>
      <c r="C79" s="130"/>
      <c r="D79" s="131"/>
      <c r="E79" s="132"/>
      <c r="F79" s="133"/>
      <c r="J79" s="127"/>
      <c r="K79" s="127"/>
      <c r="AB79" s="25" t="s">
        <v>253</v>
      </c>
    </row>
    <row r="80" spans="1:28" s="128" customFormat="1" x14ac:dyDescent="0.25">
      <c r="A80" s="129"/>
      <c r="B80" s="129"/>
      <c r="C80" s="130"/>
      <c r="D80" s="131"/>
      <c r="E80" s="132"/>
      <c r="F80" s="133"/>
      <c r="J80" s="127"/>
      <c r="K80" s="127"/>
      <c r="AB80" s="25" t="s">
        <v>134</v>
      </c>
    </row>
    <row r="81" spans="1:28" s="128" customFormat="1" x14ac:dyDescent="0.25">
      <c r="A81" s="129"/>
      <c r="B81" s="129"/>
      <c r="C81" s="130"/>
      <c r="D81" s="131"/>
      <c r="E81" s="132"/>
      <c r="F81" s="133"/>
      <c r="J81" s="127"/>
      <c r="K81" s="127"/>
      <c r="AB81" s="25" t="s">
        <v>113</v>
      </c>
    </row>
    <row r="82" spans="1:28" s="128" customFormat="1" x14ac:dyDescent="0.25">
      <c r="A82" s="129"/>
      <c r="B82" s="129"/>
      <c r="C82" s="130"/>
      <c r="D82" s="131"/>
      <c r="E82" s="132"/>
      <c r="F82" s="133"/>
      <c r="J82" s="127"/>
      <c r="K82" s="127"/>
      <c r="AB82" s="25" t="s">
        <v>110</v>
      </c>
    </row>
    <row r="83" spans="1:28" s="128" customFormat="1" x14ac:dyDescent="0.25">
      <c r="A83" s="129"/>
      <c r="B83" s="129"/>
      <c r="C83" s="130"/>
      <c r="D83" s="131"/>
      <c r="E83" s="132"/>
      <c r="F83" s="133"/>
      <c r="J83" s="127"/>
      <c r="K83" s="127"/>
      <c r="AB83" s="25" t="s">
        <v>115</v>
      </c>
    </row>
    <row r="84" spans="1:28" s="128" customFormat="1" x14ac:dyDescent="0.25">
      <c r="A84" s="129"/>
      <c r="B84" s="129"/>
      <c r="C84" s="130"/>
      <c r="D84" s="131"/>
      <c r="E84" s="132"/>
      <c r="F84" s="133"/>
      <c r="J84" s="127"/>
      <c r="K84" s="127"/>
      <c r="AB84" s="25" t="s">
        <v>118</v>
      </c>
    </row>
    <row r="85" spans="1:28" s="128" customFormat="1" x14ac:dyDescent="0.25">
      <c r="A85" s="129"/>
      <c r="B85" s="129"/>
      <c r="C85" s="130"/>
      <c r="D85" s="131"/>
      <c r="E85" s="132"/>
      <c r="F85" s="133"/>
      <c r="J85" s="127"/>
      <c r="K85" s="127"/>
      <c r="AB85" s="25" t="s">
        <v>120</v>
      </c>
    </row>
    <row r="86" spans="1:28" s="128" customFormat="1" x14ac:dyDescent="0.25">
      <c r="A86" s="129"/>
      <c r="B86" s="129"/>
      <c r="C86" s="130"/>
      <c r="D86" s="131"/>
      <c r="E86" s="132"/>
      <c r="F86" s="133"/>
      <c r="J86" s="127"/>
      <c r="K86" s="127"/>
      <c r="AB86" s="25" t="s">
        <v>117</v>
      </c>
    </row>
    <row r="87" spans="1:28" s="128" customFormat="1" x14ac:dyDescent="0.25">
      <c r="A87" s="129"/>
      <c r="B87" s="129"/>
      <c r="C87" s="130"/>
      <c r="D87" s="131"/>
      <c r="E87" s="132"/>
      <c r="F87" s="133"/>
      <c r="J87" s="127"/>
      <c r="K87" s="127"/>
      <c r="AB87" s="25" t="s">
        <v>116</v>
      </c>
    </row>
    <row r="88" spans="1:28" s="128" customFormat="1" x14ac:dyDescent="0.25">
      <c r="A88" s="129"/>
      <c r="B88" s="129"/>
      <c r="C88" s="130"/>
      <c r="D88" s="131"/>
      <c r="E88" s="132"/>
      <c r="F88" s="133"/>
      <c r="J88" s="127"/>
      <c r="K88" s="127"/>
      <c r="AB88" s="25" t="s">
        <v>121</v>
      </c>
    </row>
    <row r="89" spans="1:28" s="128" customFormat="1" x14ac:dyDescent="0.25">
      <c r="A89" s="129"/>
      <c r="B89" s="129"/>
      <c r="C89" s="130"/>
      <c r="D89" s="131"/>
      <c r="E89" s="132"/>
      <c r="F89" s="133"/>
      <c r="J89" s="127"/>
      <c r="K89" s="127"/>
      <c r="AB89" s="25" t="s">
        <v>126</v>
      </c>
    </row>
    <row r="90" spans="1:28" s="128" customFormat="1" x14ac:dyDescent="0.25">
      <c r="A90" s="129"/>
      <c r="B90" s="129"/>
      <c r="C90" s="130"/>
      <c r="D90" s="131"/>
      <c r="E90" s="132"/>
      <c r="F90" s="133"/>
      <c r="J90" s="127"/>
      <c r="K90" s="127"/>
      <c r="AB90" s="25" t="s">
        <v>218</v>
      </c>
    </row>
    <row r="91" spans="1:28" s="128" customFormat="1" x14ac:dyDescent="0.25">
      <c r="A91" s="129"/>
      <c r="B91" s="129"/>
      <c r="C91" s="130"/>
      <c r="D91" s="131"/>
      <c r="E91" s="132"/>
      <c r="F91" s="133"/>
      <c r="J91" s="127"/>
      <c r="K91" s="127"/>
      <c r="AB91" s="25" t="s">
        <v>258</v>
      </c>
    </row>
    <row r="92" spans="1:28" s="128" customFormat="1" x14ac:dyDescent="0.25">
      <c r="A92" s="129"/>
      <c r="B92" s="129"/>
      <c r="C92" s="130"/>
      <c r="D92" s="131"/>
      <c r="E92" s="132"/>
      <c r="F92" s="133"/>
      <c r="J92" s="127"/>
      <c r="K92" s="127"/>
      <c r="AB92" s="25" t="s">
        <v>122</v>
      </c>
    </row>
    <row r="93" spans="1:28" s="128" customFormat="1" x14ac:dyDescent="0.25">
      <c r="A93" s="129"/>
      <c r="B93" s="129"/>
      <c r="C93" s="130"/>
      <c r="D93" s="131"/>
      <c r="E93" s="132"/>
      <c r="F93" s="133"/>
      <c r="J93" s="127"/>
      <c r="K93" s="127"/>
      <c r="AB93" s="25" t="s">
        <v>131</v>
      </c>
    </row>
    <row r="94" spans="1:28" s="128" customFormat="1" x14ac:dyDescent="0.25">
      <c r="A94" s="129"/>
      <c r="B94" s="129"/>
      <c r="C94" s="130"/>
      <c r="D94" s="131"/>
      <c r="E94" s="132"/>
      <c r="F94" s="133"/>
      <c r="J94" s="127"/>
      <c r="K94" s="127"/>
      <c r="AB94" s="25" t="s">
        <v>125</v>
      </c>
    </row>
    <row r="95" spans="1:28" s="128" customFormat="1" x14ac:dyDescent="0.25">
      <c r="A95" s="129"/>
      <c r="B95" s="129"/>
      <c r="C95" s="130"/>
      <c r="D95" s="131"/>
      <c r="E95" s="132"/>
      <c r="F95" s="133"/>
      <c r="J95" s="127"/>
      <c r="K95" s="127"/>
      <c r="AB95" s="25" t="s">
        <v>104</v>
      </c>
    </row>
    <row r="96" spans="1:28" s="128" customFormat="1" x14ac:dyDescent="0.25">
      <c r="A96" s="129"/>
      <c r="B96" s="129"/>
      <c r="C96" s="130"/>
      <c r="D96" s="131"/>
      <c r="E96" s="132"/>
      <c r="F96" s="133"/>
      <c r="J96" s="127"/>
      <c r="K96" s="127"/>
      <c r="AB96" s="25" t="s">
        <v>128</v>
      </c>
    </row>
    <row r="97" spans="1:28" s="128" customFormat="1" x14ac:dyDescent="0.25">
      <c r="A97" s="129"/>
      <c r="B97" s="129"/>
      <c r="C97" s="130"/>
      <c r="D97" s="131"/>
      <c r="E97" s="132"/>
      <c r="F97" s="133"/>
      <c r="J97" s="127"/>
      <c r="K97" s="127"/>
      <c r="AB97" s="25" t="s">
        <v>129</v>
      </c>
    </row>
    <row r="98" spans="1:28" s="128" customFormat="1" x14ac:dyDescent="0.25">
      <c r="A98" s="129"/>
      <c r="B98" s="129"/>
      <c r="C98" s="130"/>
      <c r="D98" s="131"/>
      <c r="E98" s="132"/>
      <c r="F98" s="133"/>
      <c r="J98" s="127"/>
      <c r="K98" s="127"/>
      <c r="AB98" s="25" t="s">
        <v>135</v>
      </c>
    </row>
    <row r="99" spans="1:28" s="128" customFormat="1" x14ac:dyDescent="0.25">
      <c r="A99" s="129"/>
      <c r="B99" s="129"/>
      <c r="C99" s="130"/>
      <c r="D99" s="131"/>
      <c r="E99" s="132"/>
      <c r="F99" s="133"/>
      <c r="J99" s="127"/>
      <c r="K99" s="127"/>
      <c r="AB99" s="25" t="s">
        <v>130</v>
      </c>
    </row>
    <row r="100" spans="1:28" s="128" customFormat="1" x14ac:dyDescent="0.25">
      <c r="A100" s="129"/>
      <c r="B100" s="129"/>
      <c r="C100" s="130"/>
      <c r="D100" s="131"/>
      <c r="E100" s="132"/>
      <c r="F100" s="133"/>
      <c r="J100" s="127"/>
      <c r="K100" s="127"/>
      <c r="AB100" s="25" t="s">
        <v>124</v>
      </c>
    </row>
    <row r="101" spans="1:28" s="128" customFormat="1" x14ac:dyDescent="0.25">
      <c r="A101" s="129"/>
      <c r="B101" s="129"/>
      <c r="C101" s="130"/>
      <c r="D101" s="131"/>
      <c r="E101" s="132"/>
      <c r="F101" s="133"/>
      <c r="J101" s="127"/>
      <c r="K101" s="127"/>
      <c r="AB101" s="25" t="s">
        <v>133</v>
      </c>
    </row>
    <row r="102" spans="1:28" s="128" customFormat="1" x14ac:dyDescent="0.25">
      <c r="A102" s="129"/>
      <c r="B102" s="129"/>
      <c r="C102" s="130"/>
      <c r="D102" s="131"/>
      <c r="E102" s="132"/>
      <c r="F102" s="133"/>
      <c r="J102" s="127"/>
      <c r="K102" s="127"/>
      <c r="AB102" s="25" t="s">
        <v>138</v>
      </c>
    </row>
    <row r="103" spans="1:28" s="128" customFormat="1" x14ac:dyDescent="0.25">
      <c r="A103" s="129"/>
      <c r="B103" s="129"/>
      <c r="C103" s="130"/>
      <c r="D103" s="131"/>
      <c r="E103" s="132"/>
      <c r="F103" s="133"/>
      <c r="J103" s="127"/>
      <c r="K103" s="127"/>
      <c r="AB103" s="25" t="s">
        <v>137</v>
      </c>
    </row>
    <row r="104" spans="1:28" s="128" customFormat="1" x14ac:dyDescent="0.25">
      <c r="A104" s="129"/>
      <c r="B104" s="129"/>
      <c r="C104" s="130"/>
      <c r="D104" s="131"/>
      <c r="E104" s="132"/>
      <c r="F104" s="133"/>
      <c r="J104" s="127"/>
      <c r="K104" s="127"/>
      <c r="AB104" s="25" t="s">
        <v>127</v>
      </c>
    </row>
    <row r="105" spans="1:28" s="128" customFormat="1" x14ac:dyDescent="0.25">
      <c r="A105" s="129"/>
      <c r="B105" s="129"/>
      <c r="C105" s="130"/>
      <c r="D105" s="131"/>
      <c r="E105" s="132"/>
      <c r="F105" s="133"/>
      <c r="J105" s="127"/>
      <c r="K105" s="127"/>
      <c r="AB105" s="25" t="s">
        <v>132</v>
      </c>
    </row>
    <row r="106" spans="1:28" s="128" customFormat="1" x14ac:dyDescent="0.25">
      <c r="A106" s="129"/>
      <c r="B106" s="129"/>
      <c r="C106" s="130"/>
      <c r="D106" s="131"/>
      <c r="E106" s="132"/>
      <c r="F106" s="133"/>
      <c r="J106" s="127"/>
      <c r="K106" s="127"/>
      <c r="AB106" s="25" t="s">
        <v>139</v>
      </c>
    </row>
    <row r="107" spans="1:28" s="128" customFormat="1" x14ac:dyDescent="0.25">
      <c r="A107" s="129"/>
      <c r="B107" s="129"/>
      <c r="C107" s="130"/>
      <c r="D107" s="131"/>
      <c r="E107" s="132"/>
      <c r="F107" s="133"/>
      <c r="J107" s="127"/>
      <c r="K107" s="127"/>
      <c r="AB107" s="25" t="s">
        <v>140</v>
      </c>
    </row>
    <row r="108" spans="1:28" s="128" customFormat="1" x14ac:dyDescent="0.25">
      <c r="A108" s="129"/>
      <c r="B108" s="129"/>
      <c r="C108" s="130"/>
      <c r="D108" s="131"/>
      <c r="E108" s="132"/>
      <c r="F108" s="133"/>
      <c r="J108" s="127"/>
      <c r="K108" s="127"/>
      <c r="AB108" s="25" t="s">
        <v>145</v>
      </c>
    </row>
    <row r="109" spans="1:28" s="128" customFormat="1" x14ac:dyDescent="0.25">
      <c r="A109" s="129"/>
      <c r="B109" s="129"/>
      <c r="C109" s="130"/>
      <c r="D109" s="131"/>
      <c r="E109" s="132"/>
      <c r="F109" s="133"/>
      <c r="J109" s="127"/>
      <c r="K109" s="127"/>
      <c r="AB109" s="25" t="s">
        <v>142</v>
      </c>
    </row>
    <row r="110" spans="1:28" s="128" customFormat="1" x14ac:dyDescent="0.25">
      <c r="A110" s="129"/>
      <c r="B110" s="129"/>
      <c r="C110" s="130"/>
      <c r="D110" s="131"/>
      <c r="E110" s="132"/>
      <c r="F110" s="133"/>
      <c r="J110" s="127"/>
      <c r="K110" s="127"/>
      <c r="AB110" s="25" t="s">
        <v>278</v>
      </c>
    </row>
    <row r="111" spans="1:28" s="128" customFormat="1" x14ac:dyDescent="0.25">
      <c r="A111" s="129"/>
      <c r="B111" s="129"/>
      <c r="C111" s="130"/>
      <c r="D111" s="131"/>
      <c r="E111" s="132"/>
      <c r="F111" s="133"/>
      <c r="J111" s="127"/>
      <c r="K111" s="127"/>
      <c r="AB111" s="25" t="s">
        <v>143</v>
      </c>
    </row>
    <row r="112" spans="1:28" s="128" customFormat="1" x14ac:dyDescent="0.25">
      <c r="A112" s="129"/>
      <c r="B112" s="129"/>
      <c r="C112" s="130"/>
      <c r="D112" s="131"/>
      <c r="E112" s="132"/>
      <c r="F112" s="133"/>
      <c r="J112" s="127"/>
      <c r="K112" s="127"/>
      <c r="AB112" s="25" t="s">
        <v>141</v>
      </c>
    </row>
    <row r="113" spans="1:28" s="128" customFormat="1" x14ac:dyDescent="0.25">
      <c r="A113" s="129"/>
      <c r="B113" s="129"/>
      <c r="C113" s="130"/>
      <c r="D113" s="131"/>
      <c r="E113" s="132"/>
      <c r="F113" s="133"/>
      <c r="J113" s="127"/>
      <c r="K113" s="127"/>
      <c r="AB113" s="25" t="s">
        <v>146</v>
      </c>
    </row>
    <row r="114" spans="1:28" s="128" customFormat="1" x14ac:dyDescent="0.25">
      <c r="A114" s="129"/>
      <c r="B114" s="129"/>
      <c r="C114" s="130"/>
      <c r="D114" s="131"/>
      <c r="E114" s="132"/>
      <c r="F114" s="133"/>
      <c r="J114" s="127"/>
      <c r="K114" s="127"/>
      <c r="AB114" s="25" t="s">
        <v>154</v>
      </c>
    </row>
    <row r="115" spans="1:28" s="128" customFormat="1" x14ac:dyDescent="0.25">
      <c r="A115" s="129"/>
      <c r="B115" s="129"/>
      <c r="C115" s="130"/>
      <c r="D115" s="131"/>
      <c r="E115" s="132"/>
      <c r="F115" s="133"/>
      <c r="J115" s="127"/>
      <c r="K115" s="127"/>
      <c r="AB115" s="25" t="s">
        <v>151</v>
      </c>
    </row>
    <row r="116" spans="1:28" s="128" customFormat="1" x14ac:dyDescent="0.25">
      <c r="A116" s="129"/>
      <c r="B116" s="129"/>
      <c r="C116" s="130"/>
      <c r="D116" s="131"/>
      <c r="E116" s="132"/>
      <c r="F116" s="133"/>
      <c r="J116" s="127"/>
      <c r="K116" s="127"/>
      <c r="AB116" s="25" t="s">
        <v>147</v>
      </c>
    </row>
    <row r="117" spans="1:28" s="128" customFormat="1" x14ac:dyDescent="0.25">
      <c r="A117" s="129"/>
      <c r="B117" s="129"/>
      <c r="C117" s="130"/>
      <c r="D117" s="131"/>
      <c r="E117" s="132"/>
      <c r="F117" s="133"/>
      <c r="J117" s="127"/>
      <c r="K117" s="127"/>
      <c r="AB117" s="25" t="s">
        <v>153</v>
      </c>
    </row>
    <row r="118" spans="1:28" s="128" customFormat="1" x14ac:dyDescent="0.25">
      <c r="A118" s="129"/>
      <c r="B118" s="129"/>
      <c r="C118" s="130"/>
      <c r="D118" s="131"/>
      <c r="E118" s="132"/>
      <c r="F118" s="133"/>
      <c r="J118" s="127"/>
      <c r="K118" s="127"/>
      <c r="AB118" s="25" t="s">
        <v>152</v>
      </c>
    </row>
    <row r="119" spans="1:28" s="128" customFormat="1" x14ac:dyDescent="0.25">
      <c r="A119" s="129"/>
      <c r="B119" s="129"/>
      <c r="C119" s="130"/>
      <c r="D119" s="131"/>
      <c r="E119" s="132"/>
      <c r="F119" s="133"/>
      <c r="J119" s="127"/>
      <c r="K119" s="127"/>
      <c r="AB119" s="25" t="s">
        <v>148</v>
      </c>
    </row>
    <row r="120" spans="1:28" s="128" customFormat="1" x14ac:dyDescent="0.25">
      <c r="A120" s="129"/>
      <c r="B120" s="129"/>
      <c r="C120" s="130"/>
      <c r="D120" s="131"/>
      <c r="E120" s="132"/>
      <c r="F120" s="133"/>
      <c r="J120" s="127"/>
      <c r="K120" s="127"/>
      <c r="AB120" s="25" t="s">
        <v>150</v>
      </c>
    </row>
    <row r="121" spans="1:28" s="128" customFormat="1" x14ac:dyDescent="0.25">
      <c r="A121" s="129"/>
      <c r="B121" s="129"/>
      <c r="C121" s="130"/>
      <c r="D121" s="131"/>
      <c r="E121" s="132"/>
      <c r="F121" s="133"/>
      <c r="J121" s="127"/>
      <c r="K121" s="127"/>
      <c r="AB121" s="25" t="s">
        <v>149</v>
      </c>
    </row>
    <row r="122" spans="1:28" s="128" customFormat="1" x14ac:dyDescent="0.25">
      <c r="A122" s="129"/>
      <c r="B122" s="129"/>
      <c r="C122" s="130"/>
      <c r="D122" s="131"/>
      <c r="E122" s="132"/>
      <c r="F122" s="133"/>
      <c r="J122" s="127"/>
      <c r="K122" s="127"/>
      <c r="AB122" s="25" t="s">
        <v>155</v>
      </c>
    </row>
    <row r="123" spans="1:28" s="128" customFormat="1" x14ac:dyDescent="0.25">
      <c r="A123" s="129"/>
      <c r="B123" s="129"/>
      <c r="C123" s="130"/>
      <c r="D123" s="131"/>
      <c r="E123" s="132"/>
      <c r="F123" s="133"/>
      <c r="J123" s="127"/>
      <c r="K123" s="127"/>
      <c r="AB123" s="25" t="s">
        <v>157</v>
      </c>
    </row>
    <row r="124" spans="1:28" s="128" customFormat="1" x14ac:dyDescent="0.25">
      <c r="A124" s="129"/>
      <c r="B124" s="129"/>
      <c r="C124" s="130"/>
      <c r="D124" s="131"/>
      <c r="E124" s="132"/>
      <c r="F124" s="133"/>
      <c r="J124" s="127"/>
      <c r="K124" s="127"/>
      <c r="AB124" s="25" t="s">
        <v>159</v>
      </c>
    </row>
    <row r="125" spans="1:28" s="128" customFormat="1" x14ac:dyDescent="0.25">
      <c r="A125" s="129"/>
      <c r="B125" s="129"/>
      <c r="C125" s="130"/>
      <c r="D125" s="131"/>
      <c r="E125" s="132"/>
      <c r="F125" s="133"/>
      <c r="J125" s="127"/>
      <c r="K125" s="127"/>
      <c r="AB125" s="25" t="s">
        <v>156</v>
      </c>
    </row>
    <row r="126" spans="1:28" s="128" customFormat="1" x14ac:dyDescent="0.25">
      <c r="A126" s="129"/>
      <c r="B126" s="129"/>
      <c r="C126" s="130"/>
      <c r="D126" s="131"/>
      <c r="E126" s="132"/>
      <c r="F126" s="133"/>
      <c r="J126" s="127"/>
      <c r="K126" s="127"/>
      <c r="AB126" s="25" t="s">
        <v>158</v>
      </c>
    </row>
    <row r="127" spans="1:28" s="128" customFormat="1" x14ac:dyDescent="0.25">
      <c r="A127" s="129"/>
      <c r="B127" s="129"/>
      <c r="C127" s="130"/>
      <c r="D127" s="131"/>
      <c r="E127" s="132"/>
      <c r="F127" s="133"/>
      <c r="J127" s="127"/>
      <c r="K127" s="127"/>
      <c r="AB127" s="25" t="s">
        <v>168</v>
      </c>
    </row>
    <row r="128" spans="1:28" s="128" customFormat="1" x14ac:dyDescent="0.25">
      <c r="A128" s="129"/>
      <c r="B128" s="129"/>
      <c r="C128" s="130"/>
      <c r="D128" s="131"/>
      <c r="E128" s="132"/>
      <c r="F128" s="133"/>
      <c r="J128" s="127"/>
      <c r="K128" s="127"/>
      <c r="AB128" s="25" t="s">
        <v>160</v>
      </c>
    </row>
    <row r="129" spans="1:28" s="128" customFormat="1" x14ac:dyDescent="0.25">
      <c r="A129" s="129"/>
      <c r="B129" s="129"/>
      <c r="C129" s="130"/>
      <c r="D129" s="131"/>
      <c r="E129" s="132"/>
      <c r="F129" s="133"/>
      <c r="J129" s="127"/>
      <c r="K129" s="127"/>
      <c r="AB129" s="25" t="s">
        <v>162</v>
      </c>
    </row>
    <row r="130" spans="1:28" s="128" customFormat="1" x14ac:dyDescent="0.25">
      <c r="A130" s="129"/>
      <c r="B130" s="129"/>
      <c r="C130" s="130"/>
      <c r="D130" s="131"/>
      <c r="E130" s="132"/>
      <c r="F130" s="133"/>
      <c r="J130" s="127"/>
      <c r="K130" s="127"/>
      <c r="AB130" s="25" t="s">
        <v>165</v>
      </c>
    </row>
    <row r="131" spans="1:28" s="128" customFormat="1" x14ac:dyDescent="0.25">
      <c r="A131" s="129"/>
      <c r="B131" s="129"/>
      <c r="C131" s="130"/>
      <c r="D131" s="131"/>
      <c r="E131" s="132"/>
      <c r="F131" s="133"/>
      <c r="J131" s="127"/>
      <c r="K131" s="127"/>
      <c r="AB131" s="25" t="s">
        <v>166</v>
      </c>
    </row>
    <row r="132" spans="1:28" s="128" customFormat="1" x14ac:dyDescent="0.25">
      <c r="A132" s="129"/>
      <c r="B132" s="129"/>
      <c r="C132" s="130"/>
      <c r="D132" s="131"/>
      <c r="E132" s="132"/>
      <c r="F132" s="133"/>
      <c r="J132" s="127"/>
      <c r="K132" s="127"/>
      <c r="AB132" s="25" t="s">
        <v>167</v>
      </c>
    </row>
    <row r="133" spans="1:28" s="128" customFormat="1" x14ac:dyDescent="0.25">
      <c r="A133" s="129"/>
      <c r="B133" s="129"/>
      <c r="C133" s="130"/>
      <c r="D133" s="131"/>
      <c r="E133" s="132"/>
      <c r="F133" s="133"/>
      <c r="J133" s="127"/>
      <c r="K133" s="127"/>
      <c r="AB133" s="25" t="s">
        <v>161</v>
      </c>
    </row>
    <row r="134" spans="1:28" s="128" customFormat="1" x14ac:dyDescent="0.25">
      <c r="A134" s="129"/>
      <c r="B134" s="129"/>
      <c r="C134" s="130"/>
      <c r="D134" s="131"/>
      <c r="E134" s="132"/>
      <c r="F134" s="133"/>
      <c r="J134" s="127"/>
      <c r="K134" s="127"/>
      <c r="AB134" s="25" t="s">
        <v>169</v>
      </c>
    </row>
    <row r="135" spans="1:28" s="128" customFormat="1" x14ac:dyDescent="0.25">
      <c r="A135" s="129"/>
      <c r="B135" s="129"/>
      <c r="C135" s="130"/>
      <c r="D135" s="131"/>
      <c r="E135" s="132"/>
      <c r="F135" s="133"/>
      <c r="J135" s="127"/>
      <c r="K135" s="127"/>
      <c r="AB135" s="25" t="s">
        <v>178</v>
      </c>
    </row>
    <row r="136" spans="1:28" s="128" customFormat="1" x14ac:dyDescent="0.25">
      <c r="A136" s="129"/>
      <c r="B136" s="129"/>
      <c r="C136" s="130"/>
      <c r="D136" s="131"/>
      <c r="E136" s="132"/>
      <c r="F136" s="133"/>
      <c r="J136" s="127"/>
      <c r="K136" s="127"/>
      <c r="AB136" s="25" t="s">
        <v>170</v>
      </c>
    </row>
    <row r="137" spans="1:28" s="128" customFormat="1" x14ac:dyDescent="0.25">
      <c r="A137" s="129"/>
      <c r="B137" s="129"/>
      <c r="C137" s="130"/>
      <c r="D137" s="131"/>
      <c r="E137" s="132"/>
      <c r="F137" s="133"/>
      <c r="J137" s="127"/>
      <c r="K137" s="127"/>
      <c r="AB137" s="25" t="s">
        <v>175</v>
      </c>
    </row>
    <row r="138" spans="1:28" s="128" customFormat="1" x14ac:dyDescent="0.25">
      <c r="A138" s="129"/>
      <c r="B138" s="129"/>
      <c r="C138" s="130"/>
      <c r="D138" s="131"/>
      <c r="E138" s="132"/>
      <c r="F138" s="133"/>
      <c r="J138" s="127"/>
      <c r="K138" s="127"/>
      <c r="AB138" s="25" t="s">
        <v>174</v>
      </c>
    </row>
    <row r="139" spans="1:28" s="128" customFormat="1" x14ac:dyDescent="0.25">
      <c r="A139" s="129"/>
      <c r="B139" s="129"/>
      <c r="C139" s="130"/>
      <c r="D139" s="131"/>
      <c r="E139" s="132"/>
      <c r="F139" s="133"/>
      <c r="J139" s="127"/>
      <c r="K139" s="127"/>
      <c r="AB139" s="25" t="s">
        <v>179</v>
      </c>
    </row>
    <row r="140" spans="1:28" s="128" customFormat="1" x14ac:dyDescent="0.25">
      <c r="A140" s="129"/>
      <c r="B140" s="129"/>
      <c r="C140" s="130"/>
      <c r="D140" s="131"/>
      <c r="E140" s="132"/>
      <c r="F140" s="133"/>
      <c r="J140" s="127"/>
      <c r="K140" s="127"/>
      <c r="AB140" s="25" t="s">
        <v>172</v>
      </c>
    </row>
    <row r="141" spans="1:28" s="128" customFormat="1" x14ac:dyDescent="0.25">
      <c r="A141" s="129"/>
      <c r="B141" s="129"/>
      <c r="C141" s="130"/>
      <c r="D141" s="131"/>
      <c r="E141" s="132"/>
      <c r="F141" s="133"/>
      <c r="J141" s="127"/>
      <c r="K141" s="127"/>
      <c r="AB141" s="25" t="s">
        <v>176</v>
      </c>
    </row>
    <row r="142" spans="1:28" s="128" customFormat="1" x14ac:dyDescent="0.25">
      <c r="A142" s="129"/>
      <c r="B142" s="129"/>
      <c r="C142" s="130"/>
      <c r="D142" s="131"/>
      <c r="E142" s="132"/>
      <c r="F142" s="133"/>
      <c r="J142" s="127"/>
      <c r="K142" s="127"/>
      <c r="AB142" s="25" t="s">
        <v>177</v>
      </c>
    </row>
    <row r="143" spans="1:28" s="128" customFormat="1" x14ac:dyDescent="0.25">
      <c r="A143" s="129"/>
      <c r="B143" s="129"/>
      <c r="C143" s="130"/>
      <c r="D143" s="131"/>
      <c r="E143" s="132"/>
      <c r="F143" s="133"/>
      <c r="J143" s="127"/>
      <c r="K143" s="127"/>
      <c r="AB143" s="25" t="s">
        <v>191</v>
      </c>
    </row>
    <row r="144" spans="1:28" s="128" customFormat="1" x14ac:dyDescent="0.25">
      <c r="A144" s="129"/>
      <c r="B144" s="129"/>
      <c r="C144" s="130"/>
      <c r="D144" s="131"/>
      <c r="E144" s="132"/>
      <c r="F144" s="133"/>
      <c r="J144" s="127"/>
      <c r="K144" s="127"/>
      <c r="AB144" s="25" t="s">
        <v>187</v>
      </c>
    </row>
    <row r="145" spans="1:28" s="128" customFormat="1" x14ac:dyDescent="0.25">
      <c r="A145" s="129"/>
      <c r="B145" s="129"/>
      <c r="C145" s="130"/>
      <c r="D145" s="131"/>
      <c r="E145" s="132"/>
      <c r="F145" s="133"/>
      <c r="J145" s="127"/>
      <c r="K145" s="127"/>
      <c r="AB145" s="25" t="s">
        <v>185</v>
      </c>
    </row>
    <row r="146" spans="1:28" s="128" customFormat="1" x14ac:dyDescent="0.25">
      <c r="A146" s="129"/>
      <c r="B146" s="129"/>
      <c r="C146" s="130"/>
      <c r="D146" s="131"/>
      <c r="E146" s="132"/>
      <c r="F146" s="133"/>
      <c r="J146" s="127"/>
      <c r="K146" s="127"/>
      <c r="AB146" s="25" t="s">
        <v>199</v>
      </c>
    </row>
    <row r="147" spans="1:28" s="128" customFormat="1" x14ac:dyDescent="0.25">
      <c r="A147" s="129"/>
      <c r="B147" s="129"/>
      <c r="C147" s="130"/>
      <c r="D147" s="131"/>
      <c r="E147" s="132"/>
      <c r="F147" s="133"/>
      <c r="J147" s="127"/>
      <c r="K147" s="127"/>
      <c r="AB147" s="25" t="s">
        <v>201</v>
      </c>
    </row>
    <row r="148" spans="1:28" s="128" customFormat="1" x14ac:dyDescent="0.25">
      <c r="A148" s="129"/>
      <c r="B148" s="129"/>
      <c r="C148" s="130"/>
      <c r="D148" s="131"/>
      <c r="E148" s="132"/>
      <c r="F148" s="133"/>
      <c r="J148" s="127"/>
      <c r="K148" s="127"/>
      <c r="AB148" s="25" t="s">
        <v>198</v>
      </c>
    </row>
    <row r="149" spans="1:28" s="128" customFormat="1" x14ac:dyDescent="0.25">
      <c r="A149" s="129"/>
      <c r="B149" s="129"/>
      <c r="C149" s="130"/>
      <c r="D149" s="131"/>
      <c r="E149" s="132"/>
      <c r="F149" s="133"/>
      <c r="J149" s="127"/>
      <c r="K149" s="127"/>
      <c r="AB149" s="25" t="s">
        <v>188</v>
      </c>
    </row>
    <row r="150" spans="1:28" s="128" customFormat="1" x14ac:dyDescent="0.25">
      <c r="A150" s="129"/>
      <c r="B150" s="129"/>
      <c r="C150" s="130"/>
      <c r="D150" s="131"/>
      <c r="E150" s="132"/>
      <c r="F150" s="133"/>
      <c r="J150" s="127"/>
      <c r="K150" s="127"/>
      <c r="AB150" s="25" t="s">
        <v>196</v>
      </c>
    </row>
    <row r="151" spans="1:28" s="128" customFormat="1" x14ac:dyDescent="0.25">
      <c r="A151" s="129"/>
      <c r="B151" s="129"/>
      <c r="C151" s="130"/>
      <c r="D151" s="131"/>
      <c r="E151" s="132"/>
      <c r="F151" s="133"/>
      <c r="J151" s="127"/>
      <c r="K151" s="127"/>
      <c r="AB151" s="25" t="s">
        <v>186</v>
      </c>
    </row>
    <row r="152" spans="1:28" s="128" customFormat="1" x14ac:dyDescent="0.25">
      <c r="A152" s="129"/>
      <c r="B152" s="129"/>
      <c r="C152" s="130"/>
      <c r="D152" s="131"/>
      <c r="E152" s="132"/>
      <c r="F152" s="133"/>
      <c r="J152" s="127"/>
      <c r="K152" s="127"/>
      <c r="AB152" s="25" t="s">
        <v>193</v>
      </c>
    </row>
    <row r="153" spans="1:28" s="128" customFormat="1" x14ac:dyDescent="0.25">
      <c r="A153" s="129"/>
      <c r="B153" s="129"/>
      <c r="C153" s="130"/>
      <c r="D153" s="131"/>
      <c r="E153" s="132"/>
      <c r="F153" s="133"/>
      <c r="J153" s="127"/>
      <c r="K153" s="127"/>
      <c r="AB153" s="25" t="s">
        <v>194</v>
      </c>
    </row>
    <row r="154" spans="1:28" s="128" customFormat="1" x14ac:dyDescent="0.25">
      <c r="A154" s="129"/>
      <c r="B154" s="129"/>
      <c r="C154" s="130"/>
      <c r="D154" s="131"/>
      <c r="E154" s="132"/>
      <c r="F154" s="133"/>
      <c r="J154" s="127"/>
      <c r="K154" s="127"/>
      <c r="AB154" s="25" t="s">
        <v>197</v>
      </c>
    </row>
    <row r="155" spans="1:28" s="128" customFormat="1" x14ac:dyDescent="0.25">
      <c r="A155" s="129"/>
      <c r="B155" s="129"/>
      <c r="C155" s="130"/>
      <c r="D155" s="131"/>
      <c r="E155" s="132"/>
      <c r="F155" s="133"/>
      <c r="J155" s="127"/>
      <c r="K155" s="127"/>
      <c r="AB155" s="25" t="s">
        <v>288</v>
      </c>
    </row>
    <row r="156" spans="1:28" s="128" customFormat="1" x14ac:dyDescent="0.25">
      <c r="A156" s="129"/>
      <c r="B156" s="129"/>
      <c r="C156" s="130"/>
      <c r="D156" s="131"/>
      <c r="E156" s="132"/>
      <c r="F156" s="133"/>
      <c r="J156" s="127"/>
      <c r="K156" s="127"/>
      <c r="AB156" s="25" t="s">
        <v>200</v>
      </c>
    </row>
    <row r="157" spans="1:28" s="128" customFormat="1" x14ac:dyDescent="0.25">
      <c r="A157" s="129"/>
      <c r="B157" s="129"/>
      <c r="C157" s="130"/>
      <c r="D157" s="131"/>
      <c r="E157" s="132"/>
      <c r="F157" s="133"/>
      <c r="J157" s="127"/>
      <c r="K157" s="127"/>
      <c r="AB157" s="25" t="s">
        <v>119</v>
      </c>
    </row>
    <row r="158" spans="1:28" s="128" customFormat="1" x14ac:dyDescent="0.25">
      <c r="A158" s="129"/>
      <c r="B158" s="129"/>
      <c r="C158" s="130"/>
      <c r="D158" s="131"/>
      <c r="E158" s="132"/>
      <c r="F158" s="133"/>
      <c r="J158" s="127"/>
      <c r="K158" s="127"/>
      <c r="AB158" s="25" t="s">
        <v>182</v>
      </c>
    </row>
    <row r="159" spans="1:28" s="128" customFormat="1" x14ac:dyDescent="0.25">
      <c r="A159" s="129"/>
      <c r="B159" s="129"/>
      <c r="C159" s="130"/>
      <c r="D159" s="131"/>
      <c r="E159" s="132"/>
      <c r="F159" s="133"/>
      <c r="J159" s="127"/>
      <c r="K159" s="127"/>
      <c r="AB159" s="25" t="s">
        <v>181</v>
      </c>
    </row>
    <row r="160" spans="1:28" s="128" customFormat="1" x14ac:dyDescent="0.25">
      <c r="A160" s="129"/>
      <c r="B160" s="129"/>
      <c r="C160" s="130"/>
      <c r="D160" s="131"/>
      <c r="E160" s="132"/>
      <c r="F160" s="133"/>
      <c r="J160" s="127"/>
      <c r="K160" s="127"/>
      <c r="AB160" s="25" t="s">
        <v>190</v>
      </c>
    </row>
    <row r="161" spans="1:28" s="128" customFormat="1" x14ac:dyDescent="0.25">
      <c r="A161" s="129"/>
      <c r="B161" s="129"/>
      <c r="C161" s="130"/>
      <c r="D161" s="131"/>
      <c r="E161" s="132"/>
      <c r="F161" s="133"/>
      <c r="J161" s="127"/>
      <c r="K161" s="127"/>
      <c r="AB161" s="25" t="s">
        <v>183</v>
      </c>
    </row>
    <row r="162" spans="1:28" s="128" customFormat="1" x14ac:dyDescent="0.25">
      <c r="A162" s="129"/>
      <c r="B162" s="129"/>
      <c r="C162" s="130"/>
      <c r="D162" s="131"/>
      <c r="E162" s="132"/>
      <c r="F162" s="133"/>
      <c r="J162" s="127"/>
      <c r="K162" s="127"/>
      <c r="AB162" s="25" t="s">
        <v>195</v>
      </c>
    </row>
    <row r="163" spans="1:28" s="128" customFormat="1" x14ac:dyDescent="0.25">
      <c r="A163" s="129"/>
      <c r="B163" s="129"/>
      <c r="C163" s="130"/>
      <c r="D163" s="131"/>
      <c r="E163" s="132"/>
      <c r="F163" s="133"/>
      <c r="J163" s="127"/>
      <c r="K163" s="127"/>
      <c r="AB163" s="25" t="s">
        <v>180</v>
      </c>
    </row>
    <row r="164" spans="1:28" s="128" customFormat="1" x14ac:dyDescent="0.25">
      <c r="A164" s="129"/>
      <c r="B164" s="129"/>
      <c r="C164" s="130"/>
      <c r="D164" s="131"/>
      <c r="E164" s="132"/>
      <c r="F164" s="133"/>
      <c r="J164" s="127"/>
      <c r="K164" s="127"/>
      <c r="AB164" s="25" t="s">
        <v>202</v>
      </c>
    </row>
    <row r="165" spans="1:28" s="128" customFormat="1" x14ac:dyDescent="0.25">
      <c r="A165" s="129"/>
      <c r="B165" s="129"/>
      <c r="C165" s="130"/>
      <c r="D165" s="131"/>
      <c r="E165" s="132"/>
      <c r="F165" s="133"/>
      <c r="J165" s="127"/>
      <c r="K165" s="127"/>
      <c r="AB165" s="25" t="s">
        <v>189</v>
      </c>
    </row>
    <row r="166" spans="1:28" s="128" customFormat="1" x14ac:dyDescent="0.25">
      <c r="A166" s="129"/>
      <c r="B166" s="129"/>
      <c r="C166" s="130"/>
      <c r="D166" s="131"/>
      <c r="E166" s="132"/>
      <c r="F166" s="133"/>
      <c r="J166" s="127"/>
      <c r="K166" s="127"/>
      <c r="AB166" s="25" t="s">
        <v>203</v>
      </c>
    </row>
    <row r="167" spans="1:28" s="128" customFormat="1" x14ac:dyDescent="0.25">
      <c r="A167" s="129"/>
      <c r="B167" s="129"/>
      <c r="C167" s="130"/>
      <c r="D167" s="131"/>
      <c r="E167" s="132"/>
      <c r="F167" s="133"/>
      <c r="J167" s="127"/>
      <c r="K167" s="127"/>
      <c r="AB167" s="25" t="s">
        <v>212</v>
      </c>
    </row>
    <row r="168" spans="1:28" s="128" customFormat="1" x14ac:dyDescent="0.25">
      <c r="A168" s="129"/>
      <c r="B168" s="129"/>
      <c r="C168" s="130"/>
      <c r="D168" s="131"/>
      <c r="E168" s="132"/>
      <c r="F168" s="133"/>
      <c r="J168" s="127"/>
      <c r="K168" s="127"/>
      <c r="AB168" s="25" t="s">
        <v>211</v>
      </c>
    </row>
    <row r="169" spans="1:28" s="128" customFormat="1" x14ac:dyDescent="0.25">
      <c r="A169" s="129"/>
      <c r="B169" s="129"/>
      <c r="C169" s="130"/>
      <c r="D169" s="131"/>
      <c r="E169" s="132"/>
      <c r="F169" s="133"/>
      <c r="J169" s="127"/>
      <c r="K169" s="127"/>
      <c r="AB169" s="25" t="s">
        <v>209</v>
      </c>
    </row>
    <row r="170" spans="1:28" s="128" customFormat="1" x14ac:dyDescent="0.25">
      <c r="A170" s="129"/>
      <c r="B170" s="129"/>
      <c r="C170" s="130"/>
      <c r="D170" s="131"/>
      <c r="E170" s="132"/>
      <c r="F170" s="133"/>
      <c r="J170" s="127"/>
      <c r="K170" s="127"/>
      <c r="AB170" s="25" t="s">
        <v>204</v>
      </c>
    </row>
    <row r="171" spans="1:28" s="128" customFormat="1" x14ac:dyDescent="0.25">
      <c r="A171" s="129"/>
      <c r="B171" s="129"/>
      <c r="C171" s="130"/>
      <c r="D171" s="131"/>
      <c r="E171" s="132"/>
      <c r="F171" s="133"/>
      <c r="J171" s="127"/>
      <c r="K171" s="127"/>
      <c r="AB171" s="25" t="s">
        <v>214</v>
      </c>
    </row>
    <row r="172" spans="1:28" s="128" customFormat="1" x14ac:dyDescent="0.25">
      <c r="A172" s="129"/>
      <c r="B172" s="129"/>
      <c r="C172" s="130"/>
      <c r="D172" s="131"/>
      <c r="E172" s="132"/>
      <c r="F172" s="133"/>
      <c r="J172" s="127"/>
      <c r="K172" s="127"/>
      <c r="AB172" s="25" t="s">
        <v>208</v>
      </c>
    </row>
    <row r="173" spans="1:28" s="128" customFormat="1" x14ac:dyDescent="0.25">
      <c r="A173" s="129"/>
      <c r="B173" s="129"/>
      <c r="C173" s="130"/>
      <c r="D173" s="131"/>
      <c r="E173" s="132"/>
      <c r="F173" s="133"/>
      <c r="J173" s="127"/>
      <c r="K173" s="127"/>
      <c r="AB173" s="25" t="s">
        <v>205</v>
      </c>
    </row>
    <row r="174" spans="1:28" s="128" customFormat="1" x14ac:dyDescent="0.25">
      <c r="A174" s="129"/>
      <c r="B174" s="129"/>
      <c r="C174" s="130"/>
      <c r="D174" s="131"/>
      <c r="E174" s="132"/>
      <c r="F174" s="133"/>
      <c r="J174" s="127"/>
      <c r="K174" s="127"/>
      <c r="AB174" s="25" t="s">
        <v>207</v>
      </c>
    </row>
    <row r="175" spans="1:28" s="128" customFormat="1" x14ac:dyDescent="0.25">
      <c r="A175" s="129"/>
      <c r="B175" s="129"/>
      <c r="C175" s="130"/>
      <c r="D175" s="131"/>
      <c r="E175" s="132"/>
      <c r="F175" s="133"/>
      <c r="J175" s="127"/>
      <c r="K175" s="127"/>
      <c r="AB175" s="25" t="s">
        <v>213</v>
      </c>
    </row>
    <row r="176" spans="1:28" s="128" customFormat="1" x14ac:dyDescent="0.25">
      <c r="A176" s="129"/>
      <c r="B176" s="129"/>
      <c r="C176" s="130"/>
      <c r="D176" s="131"/>
      <c r="E176" s="132"/>
      <c r="F176" s="133"/>
      <c r="J176" s="127"/>
      <c r="K176" s="127"/>
      <c r="AB176" s="25" t="s">
        <v>206</v>
      </c>
    </row>
    <row r="177" spans="1:28" s="128" customFormat="1" x14ac:dyDescent="0.25">
      <c r="A177" s="129"/>
      <c r="B177" s="129"/>
      <c r="C177" s="130"/>
      <c r="D177" s="131"/>
      <c r="E177" s="132"/>
      <c r="F177" s="133"/>
      <c r="J177" s="127"/>
      <c r="K177" s="127"/>
      <c r="AB177" s="25" t="s">
        <v>192</v>
      </c>
    </row>
    <row r="178" spans="1:28" s="128" customFormat="1" x14ac:dyDescent="0.25">
      <c r="A178" s="129"/>
      <c r="B178" s="129"/>
      <c r="C178" s="130"/>
      <c r="D178" s="131"/>
      <c r="E178" s="132"/>
      <c r="F178" s="133"/>
      <c r="J178" s="127"/>
      <c r="K178" s="127"/>
      <c r="AB178" s="25" t="s">
        <v>210</v>
      </c>
    </row>
    <row r="179" spans="1:28" s="128" customFormat="1" x14ac:dyDescent="0.25">
      <c r="A179" s="129"/>
      <c r="B179" s="129"/>
      <c r="C179" s="130"/>
      <c r="D179" s="131"/>
      <c r="E179" s="132"/>
      <c r="F179" s="133"/>
      <c r="J179" s="127"/>
      <c r="K179" s="127"/>
      <c r="AB179" s="25" t="s">
        <v>215</v>
      </c>
    </row>
    <row r="180" spans="1:28" s="128" customFormat="1" x14ac:dyDescent="0.25">
      <c r="A180" s="129"/>
      <c r="B180" s="129"/>
      <c r="C180" s="130"/>
      <c r="D180" s="131"/>
      <c r="E180" s="132"/>
      <c r="F180" s="133"/>
      <c r="J180" s="127"/>
      <c r="K180" s="127"/>
      <c r="AB180" s="25" t="s">
        <v>221</v>
      </c>
    </row>
    <row r="181" spans="1:28" s="128" customFormat="1" x14ac:dyDescent="0.25">
      <c r="A181" s="129"/>
      <c r="B181" s="129"/>
      <c r="C181" s="130"/>
      <c r="D181" s="131"/>
      <c r="E181" s="132"/>
      <c r="F181" s="133"/>
      <c r="J181" s="127"/>
      <c r="K181" s="127"/>
      <c r="AB181" s="25" t="s">
        <v>228</v>
      </c>
    </row>
    <row r="182" spans="1:28" s="128" customFormat="1" x14ac:dyDescent="0.25">
      <c r="A182" s="129"/>
      <c r="B182" s="129"/>
      <c r="C182" s="130"/>
      <c r="D182" s="131"/>
      <c r="E182" s="132"/>
      <c r="F182" s="133"/>
      <c r="J182" s="127"/>
      <c r="K182" s="127"/>
      <c r="AB182" s="25" t="s">
        <v>226</v>
      </c>
    </row>
    <row r="183" spans="1:28" s="128" customFormat="1" x14ac:dyDescent="0.25">
      <c r="A183" s="129"/>
      <c r="B183" s="129"/>
      <c r="C183" s="130"/>
      <c r="D183" s="131"/>
      <c r="E183" s="132"/>
      <c r="F183" s="133"/>
      <c r="J183" s="127"/>
      <c r="K183" s="127"/>
      <c r="AB183" s="25" t="s">
        <v>216</v>
      </c>
    </row>
    <row r="184" spans="1:28" s="128" customFormat="1" x14ac:dyDescent="0.25">
      <c r="A184" s="129"/>
      <c r="B184" s="129"/>
      <c r="C184" s="130"/>
      <c r="D184" s="131"/>
      <c r="E184" s="132"/>
      <c r="F184" s="133"/>
      <c r="J184" s="127"/>
      <c r="K184" s="127"/>
      <c r="AB184" s="25" t="s">
        <v>219</v>
      </c>
    </row>
    <row r="185" spans="1:28" s="128" customFormat="1" x14ac:dyDescent="0.25">
      <c r="A185" s="129"/>
      <c r="B185" s="129"/>
      <c r="C185" s="130"/>
      <c r="D185" s="131"/>
      <c r="E185" s="132"/>
      <c r="F185" s="133"/>
      <c r="J185" s="127"/>
      <c r="K185" s="127"/>
      <c r="AB185" s="25" t="s">
        <v>229</v>
      </c>
    </row>
    <row r="186" spans="1:28" x14ac:dyDescent="0.25">
      <c r="AB186" s="32" t="s">
        <v>217</v>
      </c>
    </row>
    <row r="187" spans="1:28" x14ac:dyDescent="0.25">
      <c r="AB187" s="32" t="s">
        <v>220</v>
      </c>
    </row>
    <row r="188" spans="1:28" x14ac:dyDescent="0.25">
      <c r="AB188" s="32" t="s">
        <v>224</v>
      </c>
    </row>
    <row r="189" spans="1:28" x14ac:dyDescent="0.25">
      <c r="AB189" s="32" t="s">
        <v>222</v>
      </c>
    </row>
    <row r="190" spans="1:28" x14ac:dyDescent="0.25">
      <c r="AB190" s="32" t="s">
        <v>227</v>
      </c>
    </row>
    <row r="191" spans="1:28" x14ac:dyDescent="0.25">
      <c r="AB191" s="32" t="s">
        <v>225</v>
      </c>
    </row>
    <row r="192" spans="1:28" x14ac:dyDescent="0.25">
      <c r="AB192" s="32" t="s">
        <v>230</v>
      </c>
    </row>
    <row r="193" spans="28:28" x14ac:dyDescent="0.25">
      <c r="AB193" s="32" t="s">
        <v>231</v>
      </c>
    </row>
    <row r="194" spans="28:28" x14ac:dyDescent="0.25">
      <c r="AB194" s="32" t="s">
        <v>232</v>
      </c>
    </row>
    <row r="195" spans="28:28" x14ac:dyDescent="0.25">
      <c r="AB195" s="32" t="s">
        <v>234</v>
      </c>
    </row>
    <row r="196" spans="28:28" x14ac:dyDescent="0.25">
      <c r="AB196" s="32" t="s">
        <v>235</v>
      </c>
    </row>
    <row r="197" spans="28:28" x14ac:dyDescent="0.25">
      <c r="AB197" s="32" t="s">
        <v>90</v>
      </c>
    </row>
    <row r="198" spans="28:28" x14ac:dyDescent="0.25">
      <c r="AB198" s="32" t="s">
        <v>242</v>
      </c>
    </row>
    <row r="199" spans="28:28" x14ac:dyDescent="0.25">
      <c r="AB199" s="32" t="s">
        <v>164</v>
      </c>
    </row>
    <row r="200" spans="28:28" x14ac:dyDescent="0.25">
      <c r="AB200" s="32" t="s">
        <v>171</v>
      </c>
    </row>
    <row r="201" spans="28:28" x14ac:dyDescent="0.25">
      <c r="AB201" s="32" t="s">
        <v>184</v>
      </c>
    </row>
    <row r="202" spans="28:28" x14ac:dyDescent="0.25">
      <c r="AB202" s="32" t="s">
        <v>223</v>
      </c>
    </row>
    <row r="203" spans="28:28" x14ac:dyDescent="0.25">
      <c r="AB203" s="32" t="s">
        <v>279</v>
      </c>
    </row>
    <row r="204" spans="28:28" x14ac:dyDescent="0.25">
      <c r="AB204" s="32" t="s">
        <v>286</v>
      </c>
    </row>
    <row r="205" spans="28:28" x14ac:dyDescent="0.25">
      <c r="AB205" s="32" t="s">
        <v>247</v>
      </c>
    </row>
    <row r="206" spans="28:28" x14ac:dyDescent="0.25">
      <c r="AB206" s="32" t="s">
        <v>252</v>
      </c>
    </row>
    <row r="207" spans="28:28" x14ac:dyDescent="0.25">
      <c r="AB207" s="32" t="s">
        <v>236</v>
      </c>
    </row>
    <row r="208" spans="28:28" x14ac:dyDescent="0.25">
      <c r="AB208" s="32" t="s">
        <v>248</v>
      </c>
    </row>
    <row r="209" spans="28:28" x14ac:dyDescent="0.25">
      <c r="AB209" s="32" t="s">
        <v>233</v>
      </c>
    </row>
    <row r="210" spans="28:28" x14ac:dyDescent="0.25">
      <c r="AB210" s="32" t="s">
        <v>238</v>
      </c>
    </row>
    <row r="211" spans="28:28" x14ac:dyDescent="0.25">
      <c r="AB211" s="32" t="s">
        <v>246</v>
      </c>
    </row>
    <row r="212" spans="28:28" x14ac:dyDescent="0.25">
      <c r="AB212" s="32" t="s">
        <v>241</v>
      </c>
    </row>
    <row r="213" spans="28:28" x14ac:dyDescent="0.25">
      <c r="AB213" s="32" t="s">
        <v>254</v>
      </c>
    </row>
    <row r="214" spans="28:28" x14ac:dyDescent="0.25">
      <c r="AB214" s="32" t="s">
        <v>245</v>
      </c>
    </row>
    <row r="215" spans="28:28" x14ac:dyDescent="0.25">
      <c r="AB215" s="32" t="s">
        <v>243</v>
      </c>
    </row>
    <row r="216" spans="28:28" x14ac:dyDescent="0.25">
      <c r="AB216" s="32" t="s">
        <v>237</v>
      </c>
    </row>
    <row r="217" spans="28:28" x14ac:dyDescent="0.25">
      <c r="AB217" s="32" t="s">
        <v>249</v>
      </c>
    </row>
    <row r="218" spans="28:28" x14ac:dyDescent="0.25">
      <c r="AB218" s="32" t="s">
        <v>289</v>
      </c>
    </row>
    <row r="219" spans="28:28" x14ac:dyDescent="0.25">
      <c r="AB219" s="32" t="s">
        <v>136</v>
      </c>
    </row>
    <row r="220" spans="28:28" x14ac:dyDescent="0.25">
      <c r="AB220" s="32" t="s">
        <v>251</v>
      </c>
    </row>
    <row r="221" spans="28:28" x14ac:dyDescent="0.25">
      <c r="AB221" s="32" t="s">
        <v>114</v>
      </c>
    </row>
    <row r="222" spans="28:28" x14ac:dyDescent="0.25">
      <c r="AB222" s="32" t="s">
        <v>173</v>
      </c>
    </row>
    <row r="223" spans="28:28" x14ac:dyDescent="0.25">
      <c r="AB223" s="32" t="s">
        <v>239</v>
      </c>
    </row>
    <row r="224" spans="28:28" x14ac:dyDescent="0.25">
      <c r="AB224" s="32" t="s">
        <v>250</v>
      </c>
    </row>
    <row r="225" spans="28:28" x14ac:dyDescent="0.25">
      <c r="AB225" s="32" t="s">
        <v>244</v>
      </c>
    </row>
    <row r="226" spans="28:28" x14ac:dyDescent="0.25">
      <c r="AB226" s="32" t="s">
        <v>256</v>
      </c>
    </row>
    <row r="227" spans="28:28" x14ac:dyDescent="0.25">
      <c r="AB227" s="32" t="s">
        <v>240</v>
      </c>
    </row>
    <row r="228" spans="28:28" x14ac:dyDescent="0.25">
      <c r="AB228" s="32" t="s">
        <v>95</v>
      </c>
    </row>
    <row r="229" spans="28:28" x14ac:dyDescent="0.25">
      <c r="AB229" s="32" t="s">
        <v>255</v>
      </c>
    </row>
    <row r="230" spans="28:28" x14ac:dyDescent="0.25">
      <c r="AB230" s="32" t="s">
        <v>270</v>
      </c>
    </row>
    <row r="231" spans="28:28" x14ac:dyDescent="0.25">
      <c r="AB231" s="32" t="s">
        <v>261</v>
      </c>
    </row>
    <row r="232" spans="28:28" x14ac:dyDescent="0.25">
      <c r="AB232" s="32" t="s">
        <v>271</v>
      </c>
    </row>
    <row r="233" spans="28:28" x14ac:dyDescent="0.25">
      <c r="AB233" s="32" t="s">
        <v>260</v>
      </c>
    </row>
    <row r="234" spans="28:28" x14ac:dyDescent="0.25">
      <c r="AB234" s="32" t="s">
        <v>263</v>
      </c>
    </row>
    <row r="235" spans="28:28" x14ac:dyDescent="0.25">
      <c r="AB235" s="32" t="s">
        <v>259</v>
      </c>
    </row>
    <row r="236" spans="28:28" x14ac:dyDescent="0.25">
      <c r="AB236" s="32" t="s">
        <v>262</v>
      </c>
    </row>
    <row r="237" spans="28:28" x14ac:dyDescent="0.25">
      <c r="AB237" s="32" t="s">
        <v>266</v>
      </c>
    </row>
    <row r="238" spans="28:28" x14ac:dyDescent="0.25">
      <c r="AB238" s="32" t="s">
        <v>268</v>
      </c>
    </row>
    <row r="239" spans="28:28" x14ac:dyDescent="0.25">
      <c r="AB239" s="32" t="s">
        <v>265</v>
      </c>
    </row>
    <row r="240" spans="28:28" x14ac:dyDescent="0.25">
      <c r="AB240" s="32" t="s">
        <v>267</v>
      </c>
    </row>
    <row r="241" spans="28:28" x14ac:dyDescent="0.25">
      <c r="AB241" s="32" t="s">
        <v>264</v>
      </c>
    </row>
    <row r="242" spans="28:28" x14ac:dyDescent="0.25">
      <c r="AB242" s="32" t="s">
        <v>257</v>
      </c>
    </row>
    <row r="243" spans="28:28" x14ac:dyDescent="0.25">
      <c r="AB243" s="32" t="s">
        <v>269</v>
      </c>
    </row>
    <row r="244" spans="28:28" x14ac:dyDescent="0.25">
      <c r="AB244" s="32" t="s">
        <v>273</v>
      </c>
    </row>
    <row r="245" spans="28:28" x14ac:dyDescent="0.25">
      <c r="AB245" s="32" t="s">
        <v>272</v>
      </c>
    </row>
    <row r="246" spans="28:28" x14ac:dyDescent="0.25">
      <c r="AB246" s="32" t="s">
        <v>88</v>
      </c>
    </row>
    <row r="247" spans="28:28" x14ac:dyDescent="0.25">
      <c r="AB247" s="32" t="s">
        <v>123</v>
      </c>
    </row>
    <row r="248" spans="28:28" x14ac:dyDescent="0.25">
      <c r="AB248" s="32" t="s">
        <v>274</v>
      </c>
    </row>
    <row r="249" spans="28:28" x14ac:dyDescent="0.25">
      <c r="AB249" s="32" t="s">
        <v>275</v>
      </c>
    </row>
    <row r="250" spans="28:28" x14ac:dyDescent="0.25">
      <c r="AB250" s="32" t="s">
        <v>276</v>
      </c>
    </row>
    <row r="251" spans="28:28" x14ac:dyDescent="0.25">
      <c r="AB251" s="32" t="s">
        <v>277</v>
      </c>
    </row>
    <row r="252" spans="28:28" x14ac:dyDescent="0.25">
      <c r="AB252" s="32" t="s">
        <v>284</v>
      </c>
    </row>
    <row r="253" spans="28:28" x14ac:dyDescent="0.25">
      <c r="AB253" s="32" t="s">
        <v>280</v>
      </c>
    </row>
    <row r="254" spans="28:28" x14ac:dyDescent="0.25">
      <c r="AB254" s="32" t="s">
        <v>283</v>
      </c>
    </row>
    <row r="255" spans="28:28" x14ac:dyDescent="0.25">
      <c r="AB255" s="32" t="s">
        <v>281</v>
      </c>
    </row>
    <row r="256" spans="28:28" x14ac:dyDescent="0.25">
      <c r="AB256" s="32" t="s">
        <v>282</v>
      </c>
    </row>
    <row r="257" spans="28:28" x14ac:dyDescent="0.25">
      <c r="AB257" s="32" t="s">
        <v>285</v>
      </c>
    </row>
    <row r="258" spans="28:28" x14ac:dyDescent="0.25">
      <c r="AB258" s="32" t="s">
        <v>112</v>
      </c>
    </row>
    <row r="259" spans="28:28" x14ac:dyDescent="0.25">
      <c r="AB259" s="32" t="s">
        <v>287</v>
      </c>
    </row>
    <row r="260" spans="28:28" x14ac:dyDescent="0.25">
      <c r="AB260" s="32" t="s">
        <v>290</v>
      </c>
    </row>
    <row r="261" spans="28:28" x14ac:dyDescent="0.25">
      <c r="AB261" s="32" t="s">
        <v>291</v>
      </c>
    </row>
  </sheetData>
  <mergeCells count="12">
    <mergeCell ref="B7:F7"/>
    <mergeCell ref="H7:I7"/>
    <mergeCell ref="A1:K3"/>
    <mergeCell ref="B5:F5"/>
    <mergeCell ref="H5:I5"/>
    <mergeCell ref="B6:F6"/>
    <mergeCell ref="H6:I6"/>
    <mergeCell ref="A39:K39"/>
    <mergeCell ref="A40:K40"/>
    <mergeCell ref="A41:K41"/>
    <mergeCell ref="B38:K38"/>
    <mergeCell ref="A8:K8"/>
  </mergeCells>
  <dataValidations count="1">
    <dataValidation type="list" allowBlank="1" showInputMessage="1" showErrorMessage="1" sqref="A10:A37" xr:uid="{00000000-0002-0000-0300-000000000000}">
      <formula1>$AB$1:$AB$261</formula1>
    </dataValidation>
  </dataValidations>
  <pageMargins left="0.70866141732283472" right="0.70866141732283472" top="0.74803149606299213" bottom="0.74803149606299213" header="0.31496062992125984" footer="0.31496062992125984"/>
  <pageSetup paperSize="5" scale="67" fitToHeight="0" orientation="landscape" horizontalDpi="360" verticalDpi="36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Data Entry</vt:lpstr>
      <vt:lpstr>Cover Page - do not edit</vt:lpstr>
      <vt:lpstr>Payments by Payee</vt:lpstr>
      <vt:lpstr>Payments by Project</vt:lpstr>
      <vt:lpstr>Sheet2</vt:lpstr>
      <vt:lpstr>Enter_currency_of_the_report</vt:lpstr>
      <vt:lpstr>'Cover Page - do not edit'!Print_Area</vt:lpstr>
      <vt:lpstr>'Payments by Payee'!Print_Area</vt:lpstr>
      <vt:lpstr>'Payments by Project'!Print_Area</vt:lpstr>
      <vt:lpstr>'Payments by Payee'!Print_Titles</vt:lpstr>
      <vt:lpstr>'Payments by Project'!Print_Titles</vt:lpstr>
    </vt:vector>
  </TitlesOfParts>
  <Company>NRCan / RNCan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Manikkam</dc:creator>
  <cp:lastModifiedBy>Travis Belak</cp:lastModifiedBy>
  <cp:lastPrinted>2018-04-23T20:34:34Z</cp:lastPrinted>
  <dcterms:created xsi:type="dcterms:W3CDTF">2015-12-23T16:52:41Z</dcterms:created>
  <dcterms:modified xsi:type="dcterms:W3CDTF">2018-12-24T21:25:05Z</dcterms:modified>
  <cp:contentStatus/>
</cp:coreProperties>
</file>